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ANUAL\AÑO 2020- NUEVOS CUADROS\"/>
    </mc:Choice>
  </mc:AlternateContent>
  <bookViews>
    <workbookView xWindow="0" yWindow="0" windowWidth="28800" windowHeight="12135"/>
  </bookViews>
  <sheets>
    <sheet name="Cuadro 9" sheetId="3" r:id="rId1"/>
  </sheets>
  <definedNames>
    <definedName name="_xlnm.Print_Titles" localSheetId="0">'Cuadro 9'!$1:$6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3" l="1"/>
  <c r="C29" i="3"/>
  <c r="B20" i="3"/>
  <c r="B19" i="3"/>
  <c r="B21" i="3"/>
  <c r="C9" i="3"/>
  <c r="D12" i="3"/>
  <c r="E12" i="3"/>
  <c r="F12" i="3"/>
  <c r="G12" i="3"/>
  <c r="H12" i="3"/>
  <c r="C12" i="3"/>
  <c r="D13" i="3"/>
  <c r="E13" i="3"/>
  <c r="F13" i="3"/>
  <c r="G13" i="3"/>
  <c r="H13" i="3"/>
  <c r="C13" i="3"/>
  <c r="D14" i="3"/>
  <c r="E14" i="3"/>
  <c r="F14" i="3"/>
  <c r="G14" i="3"/>
  <c r="H14" i="3"/>
  <c r="C14" i="3"/>
  <c r="D15" i="3"/>
  <c r="E15" i="3"/>
  <c r="F15" i="3"/>
  <c r="G15" i="3"/>
  <c r="H15" i="3"/>
  <c r="C15" i="3"/>
  <c r="D16" i="3"/>
  <c r="E16" i="3"/>
  <c r="G16" i="3"/>
  <c r="H16" i="3"/>
  <c r="C16" i="3"/>
  <c r="D17" i="3"/>
  <c r="E17" i="3"/>
  <c r="F17" i="3"/>
  <c r="G17" i="3"/>
  <c r="H17" i="3"/>
  <c r="C17" i="3"/>
  <c r="C18" i="3"/>
  <c r="D18" i="3"/>
  <c r="E18" i="3"/>
  <c r="F18" i="3"/>
  <c r="G18" i="3"/>
  <c r="H18" i="3"/>
  <c r="D21" i="3"/>
  <c r="E21" i="3"/>
  <c r="F21" i="3"/>
  <c r="G21" i="3"/>
  <c r="H21" i="3"/>
  <c r="C21" i="3"/>
  <c r="D22" i="3"/>
  <c r="E22" i="3"/>
  <c r="F22" i="3"/>
  <c r="G22" i="3"/>
  <c r="H22" i="3"/>
  <c r="C22" i="3"/>
  <c r="D23" i="3"/>
  <c r="E23" i="3"/>
  <c r="F23" i="3"/>
  <c r="G23" i="3"/>
  <c r="H23" i="3"/>
  <c r="C23" i="3"/>
  <c r="D24" i="3"/>
  <c r="E24" i="3"/>
  <c r="F24" i="3"/>
  <c r="G24" i="3"/>
  <c r="H24" i="3"/>
  <c r="C24" i="3"/>
  <c r="H25" i="3"/>
  <c r="G25" i="3"/>
  <c r="F25" i="3"/>
  <c r="E25" i="3"/>
  <c r="D25" i="3"/>
  <c r="C25" i="3"/>
  <c r="D26" i="3"/>
  <c r="E26" i="3"/>
  <c r="F26" i="3"/>
  <c r="G26" i="3"/>
  <c r="H26" i="3"/>
  <c r="C26" i="3"/>
  <c r="D27" i="3"/>
  <c r="E27" i="3"/>
  <c r="F27" i="3"/>
  <c r="G27" i="3"/>
  <c r="H27" i="3"/>
  <c r="C27" i="3"/>
  <c r="D31" i="3"/>
  <c r="E31" i="3"/>
  <c r="F31" i="3"/>
  <c r="G31" i="3"/>
  <c r="H31" i="3"/>
  <c r="C31" i="3"/>
  <c r="D34" i="3"/>
  <c r="E34" i="3"/>
  <c r="F34" i="3"/>
  <c r="G34" i="3"/>
  <c r="H34" i="3"/>
  <c r="C34" i="3"/>
  <c r="D35" i="3"/>
  <c r="E35" i="3"/>
  <c r="F35" i="3"/>
  <c r="G35" i="3"/>
  <c r="H35" i="3"/>
  <c r="C35" i="3"/>
  <c r="D36" i="3"/>
  <c r="E36" i="3"/>
  <c r="F36" i="3"/>
  <c r="G36" i="3"/>
  <c r="H36" i="3"/>
  <c r="C36" i="3"/>
  <c r="D37" i="3"/>
  <c r="E37" i="3"/>
  <c r="F37" i="3"/>
  <c r="F16" i="3" s="1"/>
  <c r="G37" i="3"/>
  <c r="H37" i="3"/>
  <c r="C37" i="3"/>
  <c r="D38" i="3"/>
  <c r="E38" i="3"/>
  <c r="F38" i="3"/>
  <c r="G38" i="3"/>
  <c r="H38" i="3"/>
  <c r="C38" i="3"/>
  <c r="D39" i="3"/>
  <c r="E39" i="3"/>
  <c r="F39" i="3"/>
  <c r="G39" i="3"/>
  <c r="H39" i="3"/>
  <c r="C39" i="3"/>
  <c r="D42" i="3"/>
  <c r="E42" i="3"/>
  <c r="F42" i="3"/>
  <c r="G42" i="3"/>
  <c r="H42" i="3"/>
  <c r="C43" i="3"/>
  <c r="C42" i="3"/>
  <c r="D43" i="3"/>
  <c r="E43" i="3"/>
  <c r="F43" i="3"/>
  <c r="G43" i="3"/>
  <c r="H43" i="3"/>
  <c r="D44" i="3"/>
  <c r="E44" i="3"/>
  <c r="F44" i="3"/>
  <c r="G44" i="3"/>
  <c r="H44" i="3"/>
  <c r="C44" i="3"/>
  <c r="D47" i="3"/>
  <c r="E47" i="3"/>
  <c r="F47" i="3"/>
  <c r="G47" i="3"/>
  <c r="H47" i="3"/>
  <c r="C47" i="3"/>
  <c r="D48" i="3"/>
  <c r="E48" i="3"/>
  <c r="F48" i="3"/>
  <c r="G48" i="3"/>
  <c r="H48" i="3"/>
  <c r="C48" i="3"/>
  <c r="D49" i="3"/>
  <c r="E49" i="3"/>
  <c r="F49" i="3"/>
  <c r="G49" i="3"/>
  <c r="H49" i="3"/>
  <c r="C49" i="3"/>
  <c r="D50" i="3"/>
  <c r="E50" i="3"/>
  <c r="F50" i="3"/>
  <c r="G50" i="3"/>
  <c r="H50" i="3"/>
  <c r="C50" i="3"/>
  <c r="D51" i="3"/>
  <c r="E51" i="3"/>
  <c r="F51" i="3"/>
  <c r="G51" i="3"/>
  <c r="H51" i="3"/>
  <c r="C51" i="3"/>
  <c r="D52" i="3"/>
  <c r="E52" i="3"/>
  <c r="F52" i="3"/>
  <c r="G52" i="3"/>
  <c r="H52" i="3"/>
  <c r="C52" i="3"/>
  <c r="D53" i="3"/>
  <c r="E53" i="3"/>
  <c r="F53" i="3"/>
  <c r="G53" i="3"/>
  <c r="H53" i="3"/>
  <c r="C53" i="3"/>
  <c r="D56" i="3"/>
  <c r="D9" i="3" s="1"/>
  <c r="E56" i="3"/>
  <c r="E9" i="3" s="1"/>
  <c r="F56" i="3"/>
  <c r="F9" i="3" s="1"/>
  <c r="G56" i="3"/>
  <c r="G9" i="3" s="1"/>
  <c r="H56" i="3"/>
  <c r="H9" i="3" s="1"/>
  <c r="C56" i="3"/>
  <c r="D57" i="3"/>
  <c r="E57" i="3"/>
  <c r="F57" i="3"/>
  <c r="G57" i="3"/>
  <c r="H57" i="3"/>
  <c r="C57" i="3"/>
  <c r="D58" i="3"/>
  <c r="E58" i="3"/>
  <c r="F58" i="3"/>
  <c r="G58" i="3"/>
  <c r="H58" i="3"/>
  <c r="C58" i="3"/>
  <c r="D62" i="3"/>
  <c r="E62" i="3"/>
  <c r="F62" i="3"/>
  <c r="G62" i="3"/>
  <c r="H62" i="3"/>
  <c r="C62" i="3"/>
  <c r="D64" i="3"/>
  <c r="E64" i="3"/>
  <c r="F64" i="3"/>
  <c r="G64" i="3"/>
  <c r="H64" i="3"/>
  <c r="C64" i="3"/>
  <c r="D65" i="3"/>
  <c r="E65" i="3"/>
  <c r="F65" i="3"/>
  <c r="G65" i="3"/>
  <c r="H65" i="3"/>
  <c r="C65" i="3"/>
  <c r="D66" i="3"/>
  <c r="E66" i="3"/>
  <c r="F66" i="3"/>
  <c r="G66" i="3"/>
  <c r="H66" i="3"/>
  <c r="C66" i="3"/>
  <c r="D67" i="3"/>
  <c r="E67" i="3"/>
  <c r="F67" i="3"/>
  <c r="G67" i="3"/>
  <c r="H67" i="3"/>
  <c r="C67" i="3"/>
  <c r="D68" i="3"/>
  <c r="E68" i="3"/>
  <c r="F68" i="3"/>
  <c r="G68" i="3"/>
  <c r="H68" i="3"/>
  <c r="C68" i="3"/>
  <c r="C69" i="3"/>
  <c r="D69" i="3"/>
  <c r="E69" i="3"/>
  <c r="F69" i="3"/>
  <c r="G69" i="3"/>
  <c r="H69" i="3"/>
  <c r="C70" i="3"/>
  <c r="D70" i="3"/>
  <c r="E70" i="3"/>
  <c r="F70" i="3"/>
  <c r="G70" i="3"/>
  <c r="H70" i="3"/>
  <c r="D108" i="3"/>
  <c r="E108" i="3"/>
  <c r="F108" i="3"/>
  <c r="G108" i="3"/>
  <c r="H108" i="3"/>
  <c r="C108" i="3"/>
  <c r="D109" i="3"/>
  <c r="E109" i="3"/>
  <c r="F109" i="3"/>
  <c r="G109" i="3"/>
  <c r="H109" i="3"/>
  <c r="C109" i="3"/>
  <c r="D110" i="3"/>
  <c r="E110" i="3"/>
  <c r="F110" i="3"/>
  <c r="G110" i="3"/>
  <c r="H110" i="3"/>
  <c r="C110" i="3"/>
  <c r="D123" i="3"/>
  <c r="E123" i="3"/>
  <c r="F123" i="3"/>
  <c r="G123" i="3"/>
  <c r="H123" i="3"/>
  <c r="C123" i="3"/>
  <c r="D124" i="3"/>
  <c r="E124" i="3"/>
  <c r="F124" i="3"/>
  <c r="G124" i="3"/>
  <c r="H124" i="3"/>
  <c r="C124" i="3"/>
  <c r="D125" i="3"/>
  <c r="E125" i="3"/>
  <c r="F125" i="3"/>
  <c r="G125" i="3"/>
  <c r="H125" i="3"/>
  <c r="C125" i="3"/>
  <c r="D126" i="3"/>
  <c r="E126" i="3"/>
  <c r="F126" i="3"/>
  <c r="G126" i="3"/>
  <c r="H126" i="3"/>
  <c r="C126" i="3"/>
  <c r="D127" i="3"/>
  <c r="E127" i="3"/>
  <c r="F127" i="3"/>
  <c r="G127" i="3"/>
  <c r="H127" i="3"/>
  <c r="C127" i="3"/>
  <c r="D128" i="3"/>
  <c r="E128" i="3"/>
  <c r="F128" i="3"/>
  <c r="G128" i="3"/>
  <c r="H128" i="3"/>
  <c r="C128" i="3"/>
  <c r="D150" i="3"/>
  <c r="E150" i="3"/>
  <c r="F150" i="3"/>
  <c r="G150" i="3"/>
  <c r="H150" i="3"/>
  <c r="C150" i="3"/>
  <c r="D151" i="3"/>
  <c r="E151" i="3"/>
  <c r="F151" i="3"/>
  <c r="G151" i="3"/>
  <c r="H151" i="3"/>
  <c r="C151" i="3"/>
  <c r="D152" i="3"/>
  <c r="E152" i="3"/>
  <c r="F152" i="3"/>
  <c r="G152" i="3"/>
  <c r="H152" i="3"/>
  <c r="C152" i="3"/>
  <c r="D153" i="3"/>
  <c r="E153" i="3"/>
  <c r="F153" i="3"/>
  <c r="G153" i="3"/>
  <c r="H153" i="3"/>
  <c r="C153" i="3"/>
  <c r="D154" i="3"/>
  <c r="E154" i="3"/>
  <c r="F154" i="3"/>
  <c r="G154" i="3"/>
  <c r="H154" i="3"/>
  <c r="C154" i="3"/>
  <c r="D155" i="3"/>
  <c r="E155" i="3"/>
  <c r="F155" i="3"/>
  <c r="G155" i="3"/>
  <c r="H155" i="3"/>
  <c r="C155" i="3"/>
  <c r="D156" i="3"/>
  <c r="E156" i="3"/>
  <c r="F156" i="3"/>
  <c r="G156" i="3"/>
  <c r="H156" i="3"/>
  <c r="C156" i="3"/>
  <c r="D157" i="3"/>
  <c r="E157" i="3"/>
  <c r="F157" i="3"/>
  <c r="G157" i="3"/>
  <c r="H157" i="3"/>
  <c r="C157" i="3"/>
  <c r="E46" i="3" l="1"/>
  <c r="F46" i="3"/>
  <c r="D46" i="3"/>
  <c r="H46" i="3"/>
  <c r="G46" i="3"/>
  <c r="B156" i="3"/>
  <c r="B155" i="3"/>
  <c r="B157" i="3"/>
  <c r="B73" i="3" l="1"/>
  <c r="D72" i="3"/>
  <c r="C72" i="3"/>
  <c r="B56" i="3" l="1"/>
  <c r="H55" i="3"/>
  <c r="G55" i="3"/>
  <c r="F55" i="3"/>
  <c r="E55" i="3"/>
  <c r="D55" i="3"/>
  <c r="C55" i="3"/>
  <c r="H41" i="3"/>
  <c r="G41" i="3"/>
  <c r="F41" i="3"/>
  <c r="E41" i="3"/>
  <c r="D41" i="3"/>
  <c r="C41" i="3"/>
  <c r="H33" i="3"/>
  <c r="G33" i="3"/>
  <c r="F33" i="3"/>
  <c r="E33" i="3"/>
  <c r="D33" i="3"/>
  <c r="C33" i="3"/>
  <c r="H32" i="3"/>
  <c r="G32" i="3"/>
  <c r="F32" i="3"/>
  <c r="E32" i="3"/>
  <c r="D32" i="3"/>
  <c r="C32" i="3"/>
  <c r="H30" i="3"/>
  <c r="G30" i="3"/>
  <c r="F30" i="3"/>
  <c r="E30" i="3"/>
  <c r="D30" i="3"/>
  <c r="C30" i="3"/>
  <c r="B185" i="3"/>
  <c r="H184" i="3"/>
  <c r="G184" i="3"/>
  <c r="F184" i="3"/>
  <c r="E184" i="3"/>
  <c r="D184" i="3"/>
  <c r="C184" i="3"/>
  <c r="B183" i="3"/>
  <c r="B182" i="3"/>
  <c r="B181" i="3"/>
  <c r="B180" i="3"/>
  <c r="B179" i="3"/>
  <c r="H178" i="3"/>
  <c r="G178" i="3"/>
  <c r="F178" i="3"/>
  <c r="E178" i="3"/>
  <c r="D178" i="3"/>
  <c r="C178" i="3"/>
  <c r="B176" i="3"/>
  <c r="B175" i="3"/>
  <c r="B174" i="3"/>
  <c r="H173" i="3"/>
  <c r="G173" i="3"/>
  <c r="F173" i="3"/>
  <c r="E173" i="3"/>
  <c r="D173" i="3"/>
  <c r="C173" i="3"/>
  <c r="B172" i="3"/>
  <c r="B171" i="3"/>
  <c r="B170" i="3"/>
  <c r="B169" i="3"/>
  <c r="B168" i="3"/>
  <c r="B167" i="3"/>
  <c r="H166" i="3"/>
  <c r="G166" i="3"/>
  <c r="F166" i="3"/>
  <c r="E166" i="3"/>
  <c r="D166" i="3"/>
  <c r="C166" i="3"/>
  <c r="B164" i="3"/>
  <c r="B163" i="3"/>
  <c r="B162" i="3"/>
  <c r="B161" i="3"/>
  <c r="B160" i="3"/>
  <c r="H159" i="3"/>
  <c r="H158" i="3" s="1"/>
  <c r="G159" i="3"/>
  <c r="G158" i="3" s="1"/>
  <c r="F159" i="3"/>
  <c r="F158" i="3" s="1"/>
  <c r="E159" i="3"/>
  <c r="E158" i="3" s="1"/>
  <c r="D159" i="3"/>
  <c r="D158" i="3" s="1"/>
  <c r="C159" i="3"/>
  <c r="C158" i="3" s="1"/>
  <c r="H149" i="3"/>
  <c r="G149" i="3"/>
  <c r="F149" i="3"/>
  <c r="E149" i="3"/>
  <c r="D149" i="3"/>
  <c r="C149" i="3"/>
  <c r="B146" i="3"/>
  <c r="B145" i="3"/>
  <c r="H144" i="3"/>
  <c r="G144" i="3"/>
  <c r="F144" i="3"/>
  <c r="E144" i="3"/>
  <c r="D144" i="3"/>
  <c r="C144" i="3"/>
  <c r="B143" i="3"/>
  <c r="B142" i="3"/>
  <c r="H141" i="3"/>
  <c r="G141" i="3"/>
  <c r="F141" i="3"/>
  <c r="E141" i="3"/>
  <c r="D141" i="3"/>
  <c r="C141" i="3"/>
  <c r="B139" i="3"/>
  <c r="B138" i="3"/>
  <c r="H137" i="3"/>
  <c r="G137" i="3"/>
  <c r="F137" i="3"/>
  <c r="E137" i="3"/>
  <c r="D137" i="3"/>
  <c r="C137" i="3"/>
  <c r="B136" i="3"/>
  <c r="B135" i="3"/>
  <c r="B134" i="3"/>
  <c r="B133" i="3"/>
  <c r="B132" i="3"/>
  <c r="B131" i="3"/>
  <c r="H130" i="3"/>
  <c r="G130" i="3"/>
  <c r="F130" i="3"/>
  <c r="E130" i="3"/>
  <c r="D130" i="3"/>
  <c r="C130" i="3"/>
  <c r="B120" i="3"/>
  <c r="H119" i="3"/>
  <c r="H118" i="3" s="1"/>
  <c r="G119" i="3"/>
  <c r="G118" i="3" s="1"/>
  <c r="F119" i="3"/>
  <c r="F118" i="3" s="1"/>
  <c r="E119" i="3"/>
  <c r="E118" i="3" s="1"/>
  <c r="D119" i="3"/>
  <c r="D118" i="3" s="1"/>
  <c r="C119" i="3"/>
  <c r="C118" i="3" s="1"/>
  <c r="B117" i="3"/>
  <c r="H116" i="3"/>
  <c r="G116" i="3"/>
  <c r="F116" i="3"/>
  <c r="E116" i="3"/>
  <c r="D116" i="3"/>
  <c r="C116" i="3"/>
  <c r="B115" i="3"/>
  <c r="B114" i="3"/>
  <c r="B113" i="3"/>
  <c r="H112" i="3"/>
  <c r="G112" i="3"/>
  <c r="F112" i="3"/>
  <c r="E112" i="3"/>
  <c r="D112" i="3"/>
  <c r="C112" i="3"/>
  <c r="B105" i="3"/>
  <c r="B104" i="3"/>
  <c r="B103" i="3"/>
  <c r="B102" i="3"/>
  <c r="H101" i="3"/>
  <c r="G101" i="3"/>
  <c r="F101" i="3"/>
  <c r="E101" i="3"/>
  <c r="D101" i="3"/>
  <c r="C101" i="3"/>
  <c r="B100" i="3"/>
  <c r="B99" i="3"/>
  <c r="B98" i="3"/>
  <c r="B97" i="3"/>
  <c r="B96" i="3"/>
  <c r="B95" i="3"/>
  <c r="H94" i="3"/>
  <c r="G94" i="3"/>
  <c r="F94" i="3"/>
  <c r="E94" i="3"/>
  <c r="D94" i="3"/>
  <c r="C94" i="3"/>
  <c r="B92" i="3"/>
  <c r="B91" i="3"/>
  <c r="H90" i="3"/>
  <c r="G90" i="3"/>
  <c r="F90" i="3"/>
  <c r="E90" i="3"/>
  <c r="D90" i="3"/>
  <c r="C90" i="3"/>
  <c r="B89" i="3"/>
  <c r="B88" i="3"/>
  <c r="B87" i="3"/>
  <c r="B86" i="3"/>
  <c r="B85" i="3"/>
  <c r="B84" i="3"/>
  <c r="B83" i="3"/>
  <c r="B82" i="3"/>
  <c r="B81" i="3"/>
  <c r="H80" i="3"/>
  <c r="G80" i="3"/>
  <c r="F80" i="3"/>
  <c r="E80" i="3"/>
  <c r="D80" i="3"/>
  <c r="C80" i="3"/>
  <c r="B78" i="3"/>
  <c r="B77" i="3"/>
  <c r="B76" i="3"/>
  <c r="B75" i="3"/>
  <c r="B74" i="3"/>
  <c r="H72" i="3"/>
  <c r="H71" i="3" s="1"/>
  <c r="G72" i="3"/>
  <c r="G71" i="3" s="1"/>
  <c r="F72" i="3"/>
  <c r="F71" i="3" s="1"/>
  <c r="E72" i="3"/>
  <c r="E71" i="3" s="1"/>
  <c r="D71" i="3"/>
  <c r="C71" i="3"/>
  <c r="H63" i="3"/>
  <c r="G63" i="3"/>
  <c r="F63" i="3"/>
  <c r="E63" i="3"/>
  <c r="D63" i="3"/>
  <c r="C63" i="3"/>
  <c r="H61" i="3"/>
  <c r="G61" i="3"/>
  <c r="F61" i="3"/>
  <c r="E61" i="3"/>
  <c r="D61" i="3"/>
  <c r="C61" i="3"/>
  <c r="H129" i="3" l="1"/>
  <c r="G177" i="3"/>
  <c r="G93" i="3"/>
  <c r="H93" i="3"/>
  <c r="E177" i="3"/>
  <c r="F93" i="3"/>
  <c r="B101" i="3"/>
  <c r="G140" i="3"/>
  <c r="C177" i="3"/>
  <c r="B178" i="3"/>
  <c r="B44" i="3"/>
  <c r="H165" i="3"/>
  <c r="D165" i="3"/>
  <c r="B159" i="3"/>
  <c r="B158" i="3" s="1"/>
  <c r="E140" i="3"/>
  <c r="B58" i="3"/>
  <c r="F140" i="3"/>
  <c r="C140" i="3"/>
  <c r="B141" i="3"/>
  <c r="G129" i="3"/>
  <c r="C129" i="3"/>
  <c r="F129" i="3"/>
  <c r="B137" i="3"/>
  <c r="D129" i="3"/>
  <c r="B43" i="3"/>
  <c r="F111" i="3"/>
  <c r="F107" i="3" s="1"/>
  <c r="E111" i="3"/>
  <c r="E107" i="3" s="1"/>
  <c r="D111" i="3"/>
  <c r="D107" i="3" s="1"/>
  <c r="B116" i="3"/>
  <c r="H111" i="3"/>
  <c r="H107" i="3" s="1"/>
  <c r="B112" i="3"/>
  <c r="E93" i="3"/>
  <c r="B57" i="3"/>
  <c r="D93" i="3"/>
  <c r="C93" i="3"/>
  <c r="B49" i="3"/>
  <c r="B94" i="3"/>
  <c r="C79" i="3"/>
  <c r="G79" i="3"/>
  <c r="B90" i="3"/>
  <c r="F79" i="3"/>
  <c r="H79" i="3"/>
  <c r="E79" i="3"/>
  <c r="B36" i="3"/>
  <c r="B66" i="3"/>
  <c r="B34" i="3"/>
  <c r="D79" i="3"/>
  <c r="B67" i="3"/>
  <c r="B32" i="3"/>
  <c r="B31" i="3"/>
  <c r="B80" i="3"/>
  <c r="B70" i="3"/>
  <c r="B69" i="3"/>
  <c r="B68" i="3"/>
  <c r="B65" i="3"/>
  <c r="B64" i="3"/>
  <c r="B62" i="3"/>
  <c r="B72" i="3"/>
  <c r="B71" i="3" s="1"/>
  <c r="B63" i="3"/>
  <c r="F177" i="3"/>
  <c r="B184" i="3"/>
  <c r="D177" i="3"/>
  <c r="H177" i="3"/>
  <c r="B173" i="3"/>
  <c r="E165" i="3"/>
  <c r="F165" i="3"/>
  <c r="B153" i="3"/>
  <c r="B154" i="3"/>
  <c r="C165" i="3"/>
  <c r="G165" i="3"/>
  <c r="G148" i="3" s="1"/>
  <c r="B149" i="3"/>
  <c r="B166" i="3"/>
  <c r="B152" i="3"/>
  <c r="E20" i="3"/>
  <c r="E19" i="3" s="1"/>
  <c r="B151" i="3"/>
  <c r="H10" i="3"/>
  <c r="B150" i="3"/>
  <c r="B144" i="3"/>
  <c r="D140" i="3"/>
  <c r="H140" i="3"/>
  <c r="B42" i="3"/>
  <c r="E129" i="3"/>
  <c r="H29" i="3"/>
  <c r="B37" i="3"/>
  <c r="B38" i="3"/>
  <c r="B39" i="3"/>
  <c r="B29" i="3" s="1"/>
  <c r="B123" i="3"/>
  <c r="B127" i="3"/>
  <c r="B130" i="3"/>
  <c r="B126" i="3"/>
  <c r="B128" i="3"/>
  <c r="G20" i="3"/>
  <c r="G19" i="3" s="1"/>
  <c r="H20" i="3"/>
  <c r="H19" i="3" s="1"/>
  <c r="B125" i="3"/>
  <c r="B124" i="3"/>
  <c r="C20" i="3"/>
  <c r="C19" i="3" s="1"/>
  <c r="B119" i="3"/>
  <c r="B118" i="3" s="1"/>
  <c r="D8" i="3"/>
  <c r="B48" i="3"/>
  <c r="B50" i="3"/>
  <c r="B51" i="3"/>
  <c r="B52" i="3"/>
  <c r="B53" i="3"/>
  <c r="B108" i="3"/>
  <c r="B33" i="3"/>
  <c r="B35" i="3"/>
  <c r="H8" i="3"/>
  <c r="B109" i="3"/>
  <c r="B110" i="3"/>
  <c r="C111" i="3"/>
  <c r="C107" i="3" s="1"/>
  <c r="G111" i="3"/>
  <c r="G107" i="3" s="1"/>
  <c r="D20" i="3"/>
  <c r="D19" i="3" s="1"/>
  <c r="C8" i="3"/>
  <c r="B61" i="3"/>
  <c r="H11" i="3"/>
  <c r="F20" i="3"/>
  <c r="F19" i="3" s="1"/>
  <c r="F54" i="3"/>
  <c r="G54" i="3"/>
  <c r="H54" i="3"/>
  <c r="F40" i="3"/>
  <c r="G40" i="3"/>
  <c r="H40" i="3"/>
  <c r="F29" i="3"/>
  <c r="G29" i="3"/>
  <c r="F11" i="3"/>
  <c r="G10" i="3"/>
  <c r="G11" i="3"/>
  <c r="G8" i="3"/>
  <c r="E60" i="3" l="1"/>
  <c r="F122" i="3"/>
  <c r="E122" i="3"/>
  <c r="C122" i="3"/>
  <c r="D122" i="3"/>
  <c r="G122" i="3"/>
  <c r="H122" i="3"/>
  <c r="G60" i="3"/>
  <c r="C148" i="3"/>
  <c r="H60" i="3"/>
  <c r="F60" i="3"/>
  <c r="B129" i="3"/>
  <c r="D60" i="3"/>
  <c r="E148" i="3"/>
  <c r="H45" i="3"/>
  <c r="B93" i="3"/>
  <c r="F148" i="3"/>
  <c r="H148" i="3"/>
  <c r="B177" i="3"/>
  <c r="D148" i="3"/>
  <c r="B165" i="3"/>
  <c r="B140" i="3"/>
  <c r="B111" i="3"/>
  <c r="B107" i="3" s="1"/>
  <c r="C60" i="3"/>
  <c r="B79" i="3"/>
  <c r="H28" i="3"/>
  <c r="G28" i="3"/>
  <c r="G45" i="3"/>
  <c r="F45" i="3"/>
  <c r="F28" i="3"/>
  <c r="E54" i="3"/>
  <c r="E40" i="3"/>
  <c r="E29" i="3"/>
  <c r="F10" i="3"/>
  <c r="E11" i="3"/>
  <c r="F8" i="3"/>
  <c r="B122" i="3" l="1"/>
  <c r="H7" i="3"/>
  <c r="B60" i="3"/>
  <c r="B148" i="3"/>
  <c r="G7" i="3"/>
  <c r="E45" i="3"/>
  <c r="F7" i="3"/>
  <c r="E28" i="3"/>
  <c r="D54" i="3"/>
  <c r="D40" i="3"/>
  <c r="D29" i="3"/>
  <c r="D11" i="3"/>
  <c r="E10" i="3"/>
  <c r="E8" i="3"/>
  <c r="E7" i="3" l="1"/>
  <c r="D45" i="3"/>
  <c r="D28" i="3"/>
  <c r="B55" i="3"/>
  <c r="B54" i="3" s="1"/>
  <c r="C54" i="3"/>
  <c r="B47" i="3"/>
  <c r="B46" i="3" s="1"/>
  <c r="C46" i="3"/>
  <c r="B41" i="3"/>
  <c r="B40" i="3" s="1"/>
  <c r="C40" i="3"/>
  <c r="D10" i="3"/>
  <c r="B15" i="3"/>
  <c r="B23" i="3"/>
  <c r="C11" i="3"/>
  <c r="B11" i="3" s="1"/>
  <c r="D7" i="3" l="1"/>
  <c r="B28" i="3"/>
  <c r="B7" i="3" s="1"/>
  <c r="C28" i="3"/>
  <c r="C45" i="3"/>
  <c r="B45" i="3"/>
  <c r="B9" i="3"/>
  <c r="B26" i="3"/>
  <c r="B17" i="3"/>
  <c r="B24" i="3"/>
  <c r="B13" i="3"/>
  <c r="B16" i="3"/>
  <c r="B25" i="3"/>
  <c r="B18" i="3"/>
  <c r="B27" i="3"/>
  <c r="B14" i="3"/>
  <c r="C10" i="3"/>
  <c r="B10" i="3" s="1"/>
  <c r="B22" i="3"/>
  <c r="B8" i="3"/>
  <c r="C7" i="3" l="1"/>
  <c r="B12" i="3"/>
</calcChain>
</file>

<file path=xl/sharedStrings.xml><?xml version="1.0" encoding="utf-8"?>
<sst xmlns="http://schemas.openxmlformats.org/spreadsheetml/2006/main" count="196" uniqueCount="39">
  <si>
    <t>Número de plantas</t>
  </si>
  <si>
    <t>Total</t>
  </si>
  <si>
    <t>1 planta</t>
  </si>
  <si>
    <t>2 plantas</t>
  </si>
  <si>
    <t>3 plantas</t>
  </si>
  <si>
    <t>TOTAL</t>
  </si>
  <si>
    <t>Comercio</t>
  </si>
  <si>
    <t>Depósitos</t>
  </si>
  <si>
    <t>Centros educativos</t>
  </si>
  <si>
    <t>Hoteles</t>
  </si>
  <si>
    <t>Hospitales y clínicas</t>
  </si>
  <si>
    <t>Centros religiosos</t>
  </si>
  <si>
    <t>Administración pública</t>
  </si>
  <si>
    <t>Arraiján</t>
  </si>
  <si>
    <t>Colón</t>
  </si>
  <si>
    <t>La Chorrera</t>
  </si>
  <si>
    <t>Panamá</t>
  </si>
  <si>
    <t>San Miguelito</t>
  </si>
  <si>
    <t xml:space="preserve">  Primer trimestre</t>
  </si>
  <si>
    <t xml:space="preserve">NOTA: Obras que iniciaron proceso de construcción en el período de referencia. </t>
  </si>
  <si>
    <t>(1)  Son edificios y estructuras destinadas a albergues, estacionamientos, galeras para criaderos y ceba de animales,</t>
  </si>
  <si>
    <t xml:space="preserve">        clubes, salas de reuniones, cines, teatros, estadios deportivos y otros para el esparcimiento.</t>
  </si>
  <si>
    <t xml:space="preserve"> -   Cantidad nula o cero.</t>
  </si>
  <si>
    <t>(P) Cifras preliminares.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</si>
  <si>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</si>
  <si>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</si>
  <si>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</si>
  <si>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</si>
  <si>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</si>
  <si>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 xml:space="preserve">Edificio de apartamento </t>
  </si>
  <si>
    <t xml:space="preserve">  Cuarto trimestre</t>
  </si>
  <si>
    <t xml:space="preserve"> Tercer trimestre</t>
  </si>
  <si>
    <t xml:space="preserve">  Segundo trimestre</t>
  </si>
  <si>
    <t xml:space="preserve"> PROVINCIA, DISTRITO Y DESTINO: AÑO 2020 (P), POR TRIMESTRE</t>
  </si>
  <si>
    <t xml:space="preserve">Cuadro 9.  CONSTRUCCIONES RESIDENCIALES Y NO RESIDENCIALES NUEVAS EN PROCESO EN LOS DISTRITOS DE ARRAIJÁN, </t>
  </si>
  <si>
    <t xml:space="preserve">COLÓN, LA CHORRERA, PANAMÁ Y SAN MIGUELITO, POR NÚMERO DE PLANTAS, SEGÚN </t>
  </si>
  <si>
    <t>Otros (1)</t>
  </si>
  <si>
    <t>Provincia, distrito y destino</t>
  </si>
  <si>
    <t>Panamá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</si>
</sst>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4" applyFont="1" applyBorder="1"/>
    <xf numFmtId="0" fontId="2" fillId="0" borderId="0" xfId="4" applyFont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0" fontId="2" fillId="0" borderId="0" xfId="4" applyFont="1" applyAlignment="1">
      <alignment vertical="center"/>
    </xf>
    <xf numFmtId="41" fontId="2" fillId="0" borderId="0" xfId="6" applyNumberFormat="1" applyFont="1" applyBorder="1" applyAlignment="1">
      <alignment horizontal="left"/>
    </xf>
    <xf numFmtId="0" fontId="2" fillId="0" borderId="0" xfId="4" applyFont="1" applyFill="1" applyAlignment="1">
      <alignment vertical="center"/>
    </xf>
    <xf numFmtId="0" fontId="2" fillId="0" borderId="0" xfId="4" applyFont="1" applyFill="1" applyBorder="1"/>
    <xf numFmtId="0" fontId="2" fillId="0" borderId="0" xfId="4" applyFont="1" applyFill="1"/>
    <xf numFmtId="0" fontId="2" fillId="0" borderId="0" xfId="4" applyFont="1" applyFill="1" applyBorder="1" applyAlignment="1">
      <alignment vertical="center"/>
    </xf>
    <xf numFmtId="0" fontId="3" fillId="2" borderId="3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0" xfId="4" applyFont="1" applyFill="1" applyBorder="1"/>
    <xf numFmtId="0" fontId="2" fillId="3" borderId="0" xfId="4" applyFont="1" applyFill="1"/>
    <xf numFmtId="164" fontId="3" fillId="3" borderId="0" xfId="2" applyNumberFormat="1" applyFont="1" applyFill="1" applyBorder="1" applyAlignment="1">
      <alignment horizontal="center"/>
    </xf>
    <xf numFmtId="164" fontId="3" fillId="3" borderId="7" xfId="4" applyNumberFormat="1" applyFont="1" applyFill="1" applyBorder="1" applyAlignment="1"/>
    <xf numFmtId="164" fontId="1" fillId="3" borderId="0" xfId="2" applyNumberFormat="1" applyFont="1" applyFill="1" applyBorder="1" applyAlignment="1">
      <alignment horizontal="left" indent="3"/>
    </xf>
    <xf numFmtId="164" fontId="3" fillId="3" borderId="9" xfId="5" applyNumberFormat="1" applyFont="1" applyFill="1" applyBorder="1" applyAlignment="1">
      <alignment horizontal="right"/>
    </xf>
    <xf numFmtId="164" fontId="3" fillId="3" borderId="7" xfId="5" applyNumberFormat="1" applyFont="1" applyFill="1" applyBorder="1" applyAlignment="1">
      <alignment horizontal="right"/>
    </xf>
    <xf numFmtId="164" fontId="1" fillId="3" borderId="8" xfId="2" applyNumberFormat="1" applyFont="1" applyFill="1" applyBorder="1" applyAlignment="1">
      <alignment horizontal="left" indent="3"/>
    </xf>
    <xf numFmtId="49" fontId="2" fillId="3" borderId="8" xfId="4" applyNumberFormat="1" applyFont="1" applyFill="1" applyBorder="1" applyAlignment="1">
      <alignment horizontal="left" indent="3"/>
    </xf>
    <xf numFmtId="1" fontId="2" fillId="3" borderId="8" xfId="4" applyNumberFormat="1" applyFont="1" applyFill="1" applyBorder="1" applyAlignment="1">
      <alignment horizontal="left" indent="3"/>
    </xf>
    <xf numFmtId="49" fontId="1" fillId="3" borderId="0" xfId="4" applyNumberFormat="1" applyFont="1" applyFill="1" applyBorder="1" applyAlignment="1"/>
    <xf numFmtId="164" fontId="2" fillId="3" borderId="0" xfId="2" applyNumberFormat="1" applyFont="1" applyFill="1" applyBorder="1" applyAlignment="1">
      <alignment horizontal="left" indent="2"/>
    </xf>
    <xf numFmtId="164" fontId="3" fillId="3" borderId="7" xfId="4" applyNumberFormat="1" applyFont="1" applyFill="1" applyBorder="1" applyAlignment="1">
      <alignment horizontal="center"/>
    </xf>
    <xf numFmtId="164" fontId="1" fillId="3" borderId="9" xfId="5" applyNumberFormat="1" applyFont="1" applyFill="1" applyBorder="1" applyAlignment="1">
      <alignment horizontal="right"/>
    </xf>
    <xf numFmtId="164" fontId="1" fillId="3" borderId="7" xfId="5" applyNumberFormat="1" applyFont="1" applyFill="1" applyBorder="1" applyAlignment="1">
      <alignment horizontal="right"/>
    </xf>
    <xf numFmtId="164" fontId="1" fillId="3" borderId="0" xfId="2" applyNumberFormat="1" applyFont="1" applyFill="1" applyBorder="1" applyAlignment="1"/>
    <xf numFmtId="164" fontId="1" fillId="3" borderId="7" xfId="4" applyNumberFormat="1" applyFont="1" applyFill="1" applyBorder="1" applyAlignment="1">
      <alignment horizontal="center"/>
    </xf>
    <xf numFmtId="49" fontId="2" fillId="3" borderId="4" xfId="4" applyNumberFormat="1" applyFont="1" applyFill="1" applyBorder="1" applyAlignment="1">
      <alignment horizontal="left" indent="3"/>
    </xf>
    <xf numFmtId="164" fontId="3" fillId="3" borderId="10" xfId="5" applyNumberFormat="1" applyFont="1" applyFill="1" applyBorder="1" applyAlignment="1">
      <alignment horizontal="right"/>
    </xf>
    <xf numFmtId="164" fontId="1" fillId="3" borderId="10" xfId="5" applyNumberFormat="1" applyFont="1" applyFill="1" applyBorder="1" applyAlignment="1">
      <alignment horizontal="right"/>
    </xf>
    <xf numFmtId="164" fontId="1" fillId="3" borderId="11" xfId="5" applyNumberFormat="1" applyFont="1" applyFill="1" applyBorder="1" applyAlignment="1">
      <alignment horizontal="right"/>
    </xf>
    <xf numFmtId="49" fontId="2" fillId="3" borderId="0" xfId="4" applyNumberFormat="1" applyFont="1" applyFill="1" applyBorder="1" applyAlignment="1"/>
    <xf numFmtId="0" fontId="2" fillId="3" borderId="0" xfId="4" applyFont="1" applyFill="1" applyAlignment="1"/>
    <xf numFmtId="41" fontId="2" fillId="3" borderId="0" xfId="6" applyNumberFormat="1" applyFont="1" applyFill="1" applyBorder="1" applyAlignment="1">
      <alignment horizontal="left"/>
    </xf>
    <xf numFmtId="0" fontId="2" fillId="3" borderId="0" xfId="4" applyFont="1" applyFill="1" applyAlignment="1">
      <alignment vertical="center"/>
    </xf>
    <xf numFmtId="164" fontId="1" fillId="3" borderId="0" xfId="2" applyNumberFormat="1" applyFont="1" applyFill="1" applyBorder="1" applyAlignment="1">
      <alignment horizontal="left"/>
    </xf>
    <xf numFmtId="49" fontId="2" fillId="3" borderId="8" xfId="4" applyNumberFormat="1" applyFont="1" applyFill="1" applyBorder="1" applyAlignment="1">
      <alignment horizontal="left"/>
    </xf>
    <xf numFmtId="164" fontId="1" fillId="3" borderId="8" xfId="2" applyNumberFormat="1" applyFont="1" applyFill="1" applyBorder="1" applyAlignment="1">
      <alignment horizontal="left"/>
    </xf>
    <xf numFmtId="1" fontId="2" fillId="3" borderId="8" xfId="4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 indent="3"/>
    </xf>
    <xf numFmtId="0" fontId="3" fillId="3" borderId="0" xfId="4" applyFont="1" applyFill="1" applyAlignment="1">
      <alignment horizontal="center" vertical="center" wrapText="1"/>
    </xf>
    <xf numFmtId="49" fontId="3" fillId="3" borderId="7" xfId="4" applyNumberFormat="1" applyFont="1" applyFill="1" applyBorder="1" applyAlignment="1">
      <alignment horizontal="center" vertical="center"/>
    </xf>
    <xf numFmtId="49" fontId="3" fillId="3" borderId="0" xfId="4" applyNumberFormat="1" applyFont="1" applyFill="1" applyBorder="1" applyAlignment="1">
      <alignment horizontal="center" vertical="center"/>
    </xf>
    <xf numFmtId="0" fontId="3" fillId="3" borderId="1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2" xfId="4" applyFont="1" applyFill="1" applyBorder="1" applyAlignment="1">
      <alignment horizontal="center" vertical="center" wrapText="1"/>
    </xf>
  </cellXfs>
  <cellStyles count="7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6"/>
  <sheetViews>
    <sheetView tabSelected="1" zoomScale="93" zoomScaleNormal="93" zoomScaleSheetLayoutView="100" workbookViewId="0">
      <pane ySplit="6" topLeftCell="A7" activePane="bottomLeft" state="frozen"/>
      <selection pane="bottomLeft" activeCell="K13" sqref="K13"/>
    </sheetView>
  </sheetViews>
  <sheetFormatPr baseColWidth="10" defaultRowHeight="12.75" x14ac:dyDescent="0.2"/>
  <cols>
    <col min="1" max="1" width="26.85546875" style="2" customWidth="1"/>
    <col min="2" max="6" width="13.28515625" style="2" customWidth="1"/>
    <col min="7" max="7" width="13.28515625" style="1" customWidth="1"/>
    <col min="8" max="8" width="13.28515625" style="2" customWidth="1"/>
    <col min="9" max="256" width="11.42578125" style="2"/>
    <col min="257" max="257" width="28.5703125" style="2" customWidth="1"/>
    <col min="258" max="258" width="13.28515625" style="2" customWidth="1"/>
    <col min="259" max="259" width="13.140625" style="2" customWidth="1"/>
    <col min="260" max="260" width="12.5703125" style="2" customWidth="1"/>
    <col min="261" max="261" width="12.42578125" style="2" customWidth="1"/>
    <col min="262" max="262" width="15.140625" style="2" customWidth="1"/>
    <col min="263" max="512" width="11.42578125" style="2"/>
    <col min="513" max="513" width="28.5703125" style="2" customWidth="1"/>
    <col min="514" max="514" width="13.28515625" style="2" customWidth="1"/>
    <col min="515" max="515" width="13.140625" style="2" customWidth="1"/>
    <col min="516" max="516" width="12.5703125" style="2" customWidth="1"/>
    <col min="517" max="517" width="12.42578125" style="2" customWidth="1"/>
    <col min="518" max="518" width="15.140625" style="2" customWidth="1"/>
    <col min="519" max="768" width="11.42578125" style="2"/>
    <col min="769" max="769" width="28.5703125" style="2" customWidth="1"/>
    <col min="770" max="770" width="13.28515625" style="2" customWidth="1"/>
    <col min="771" max="771" width="13.140625" style="2" customWidth="1"/>
    <col min="772" max="772" width="12.5703125" style="2" customWidth="1"/>
    <col min="773" max="773" width="12.42578125" style="2" customWidth="1"/>
    <col min="774" max="774" width="15.140625" style="2" customWidth="1"/>
    <col min="775" max="1024" width="11.42578125" style="2"/>
    <col min="1025" max="1025" width="28.5703125" style="2" customWidth="1"/>
    <col min="1026" max="1026" width="13.28515625" style="2" customWidth="1"/>
    <col min="1027" max="1027" width="13.140625" style="2" customWidth="1"/>
    <col min="1028" max="1028" width="12.5703125" style="2" customWidth="1"/>
    <col min="1029" max="1029" width="12.42578125" style="2" customWidth="1"/>
    <col min="1030" max="1030" width="15.140625" style="2" customWidth="1"/>
    <col min="1031" max="1280" width="11.42578125" style="2"/>
    <col min="1281" max="1281" width="28.5703125" style="2" customWidth="1"/>
    <col min="1282" max="1282" width="13.28515625" style="2" customWidth="1"/>
    <col min="1283" max="1283" width="13.140625" style="2" customWidth="1"/>
    <col min="1284" max="1284" width="12.5703125" style="2" customWidth="1"/>
    <col min="1285" max="1285" width="12.42578125" style="2" customWidth="1"/>
    <col min="1286" max="1286" width="15.140625" style="2" customWidth="1"/>
    <col min="1287" max="1536" width="11.42578125" style="2"/>
    <col min="1537" max="1537" width="28.5703125" style="2" customWidth="1"/>
    <col min="1538" max="1538" width="13.28515625" style="2" customWidth="1"/>
    <col min="1539" max="1539" width="13.140625" style="2" customWidth="1"/>
    <col min="1540" max="1540" width="12.5703125" style="2" customWidth="1"/>
    <col min="1541" max="1541" width="12.42578125" style="2" customWidth="1"/>
    <col min="1542" max="1542" width="15.140625" style="2" customWidth="1"/>
    <col min="1543" max="1792" width="11.42578125" style="2"/>
    <col min="1793" max="1793" width="28.5703125" style="2" customWidth="1"/>
    <col min="1794" max="1794" width="13.28515625" style="2" customWidth="1"/>
    <col min="1795" max="1795" width="13.140625" style="2" customWidth="1"/>
    <col min="1796" max="1796" width="12.5703125" style="2" customWidth="1"/>
    <col min="1797" max="1797" width="12.42578125" style="2" customWidth="1"/>
    <col min="1798" max="1798" width="15.140625" style="2" customWidth="1"/>
    <col min="1799" max="2048" width="11.42578125" style="2"/>
    <col min="2049" max="2049" width="28.5703125" style="2" customWidth="1"/>
    <col min="2050" max="2050" width="13.28515625" style="2" customWidth="1"/>
    <col min="2051" max="2051" width="13.140625" style="2" customWidth="1"/>
    <col min="2052" max="2052" width="12.5703125" style="2" customWidth="1"/>
    <col min="2053" max="2053" width="12.42578125" style="2" customWidth="1"/>
    <col min="2054" max="2054" width="15.140625" style="2" customWidth="1"/>
    <col min="2055" max="2304" width="11.42578125" style="2"/>
    <col min="2305" max="2305" width="28.5703125" style="2" customWidth="1"/>
    <col min="2306" max="2306" width="13.28515625" style="2" customWidth="1"/>
    <col min="2307" max="2307" width="13.140625" style="2" customWidth="1"/>
    <col min="2308" max="2308" width="12.5703125" style="2" customWidth="1"/>
    <col min="2309" max="2309" width="12.42578125" style="2" customWidth="1"/>
    <col min="2310" max="2310" width="15.140625" style="2" customWidth="1"/>
    <col min="2311" max="2560" width="11.42578125" style="2"/>
    <col min="2561" max="2561" width="28.5703125" style="2" customWidth="1"/>
    <col min="2562" max="2562" width="13.28515625" style="2" customWidth="1"/>
    <col min="2563" max="2563" width="13.140625" style="2" customWidth="1"/>
    <col min="2564" max="2564" width="12.5703125" style="2" customWidth="1"/>
    <col min="2565" max="2565" width="12.42578125" style="2" customWidth="1"/>
    <col min="2566" max="2566" width="15.140625" style="2" customWidth="1"/>
    <col min="2567" max="2816" width="11.42578125" style="2"/>
    <col min="2817" max="2817" width="28.5703125" style="2" customWidth="1"/>
    <col min="2818" max="2818" width="13.28515625" style="2" customWidth="1"/>
    <col min="2819" max="2819" width="13.140625" style="2" customWidth="1"/>
    <col min="2820" max="2820" width="12.5703125" style="2" customWidth="1"/>
    <col min="2821" max="2821" width="12.42578125" style="2" customWidth="1"/>
    <col min="2822" max="2822" width="15.140625" style="2" customWidth="1"/>
    <col min="2823" max="3072" width="11.42578125" style="2"/>
    <col min="3073" max="3073" width="28.5703125" style="2" customWidth="1"/>
    <col min="3074" max="3074" width="13.28515625" style="2" customWidth="1"/>
    <col min="3075" max="3075" width="13.140625" style="2" customWidth="1"/>
    <col min="3076" max="3076" width="12.5703125" style="2" customWidth="1"/>
    <col min="3077" max="3077" width="12.42578125" style="2" customWidth="1"/>
    <col min="3078" max="3078" width="15.140625" style="2" customWidth="1"/>
    <col min="3079" max="3328" width="11.42578125" style="2"/>
    <col min="3329" max="3329" width="28.5703125" style="2" customWidth="1"/>
    <col min="3330" max="3330" width="13.28515625" style="2" customWidth="1"/>
    <col min="3331" max="3331" width="13.140625" style="2" customWidth="1"/>
    <col min="3332" max="3332" width="12.5703125" style="2" customWidth="1"/>
    <col min="3333" max="3333" width="12.42578125" style="2" customWidth="1"/>
    <col min="3334" max="3334" width="15.140625" style="2" customWidth="1"/>
    <col min="3335" max="3584" width="11.42578125" style="2"/>
    <col min="3585" max="3585" width="28.5703125" style="2" customWidth="1"/>
    <col min="3586" max="3586" width="13.28515625" style="2" customWidth="1"/>
    <col min="3587" max="3587" width="13.140625" style="2" customWidth="1"/>
    <col min="3588" max="3588" width="12.5703125" style="2" customWidth="1"/>
    <col min="3589" max="3589" width="12.42578125" style="2" customWidth="1"/>
    <col min="3590" max="3590" width="15.140625" style="2" customWidth="1"/>
    <col min="3591" max="3840" width="11.42578125" style="2"/>
    <col min="3841" max="3841" width="28.5703125" style="2" customWidth="1"/>
    <col min="3842" max="3842" width="13.28515625" style="2" customWidth="1"/>
    <col min="3843" max="3843" width="13.140625" style="2" customWidth="1"/>
    <col min="3844" max="3844" width="12.5703125" style="2" customWidth="1"/>
    <col min="3845" max="3845" width="12.42578125" style="2" customWidth="1"/>
    <col min="3846" max="3846" width="15.140625" style="2" customWidth="1"/>
    <col min="3847" max="4096" width="11.42578125" style="2"/>
    <col min="4097" max="4097" width="28.5703125" style="2" customWidth="1"/>
    <col min="4098" max="4098" width="13.28515625" style="2" customWidth="1"/>
    <col min="4099" max="4099" width="13.140625" style="2" customWidth="1"/>
    <col min="4100" max="4100" width="12.5703125" style="2" customWidth="1"/>
    <col min="4101" max="4101" width="12.42578125" style="2" customWidth="1"/>
    <col min="4102" max="4102" width="15.140625" style="2" customWidth="1"/>
    <col min="4103" max="4352" width="11.42578125" style="2"/>
    <col min="4353" max="4353" width="28.5703125" style="2" customWidth="1"/>
    <col min="4354" max="4354" width="13.28515625" style="2" customWidth="1"/>
    <col min="4355" max="4355" width="13.140625" style="2" customWidth="1"/>
    <col min="4356" max="4356" width="12.5703125" style="2" customWidth="1"/>
    <col min="4357" max="4357" width="12.42578125" style="2" customWidth="1"/>
    <col min="4358" max="4358" width="15.140625" style="2" customWidth="1"/>
    <col min="4359" max="4608" width="11.42578125" style="2"/>
    <col min="4609" max="4609" width="28.5703125" style="2" customWidth="1"/>
    <col min="4610" max="4610" width="13.28515625" style="2" customWidth="1"/>
    <col min="4611" max="4611" width="13.140625" style="2" customWidth="1"/>
    <col min="4612" max="4612" width="12.5703125" style="2" customWidth="1"/>
    <col min="4613" max="4613" width="12.42578125" style="2" customWidth="1"/>
    <col min="4614" max="4614" width="15.140625" style="2" customWidth="1"/>
    <col min="4615" max="4864" width="11.42578125" style="2"/>
    <col min="4865" max="4865" width="28.5703125" style="2" customWidth="1"/>
    <col min="4866" max="4866" width="13.28515625" style="2" customWidth="1"/>
    <col min="4867" max="4867" width="13.140625" style="2" customWidth="1"/>
    <col min="4868" max="4868" width="12.5703125" style="2" customWidth="1"/>
    <col min="4869" max="4869" width="12.42578125" style="2" customWidth="1"/>
    <col min="4870" max="4870" width="15.140625" style="2" customWidth="1"/>
    <col min="4871" max="5120" width="11.42578125" style="2"/>
    <col min="5121" max="5121" width="28.5703125" style="2" customWidth="1"/>
    <col min="5122" max="5122" width="13.28515625" style="2" customWidth="1"/>
    <col min="5123" max="5123" width="13.140625" style="2" customWidth="1"/>
    <col min="5124" max="5124" width="12.5703125" style="2" customWidth="1"/>
    <col min="5125" max="5125" width="12.42578125" style="2" customWidth="1"/>
    <col min="5126" max="5126" width="15.140625" style="2" customWidth="1"/>
    <col min="5127" max="5376" width="11.42578125" style="2"/>
    <col min="5377" max="5377" width="28.5703125" style="2" customWidth="1"/>
    <col min="5378" max="5378" width="13.28515625" style="2" customWidth="1"/>
    <col min="5379" max="5379" width="13.140625" style="2" customWidth="1"/>
    <col min="5380" max="5380" width="12.5703125" style="2" customWidth="1"/>
    <col min="5381" max="5381" width="12.42578125" style="2" customWidth="1"/>
    <col min="5382" max="5382" width="15.140625" style="2" customWidth="1"/>
    <col min="5383" max="5632" width="11.42578125" style="2"/>
    <col min="5633" max="5633" width="28.5703125" style="2" customWidth="1"/>
    <col min="5634" max="5634" width="13.28515625" style="2" customWidth="1"/>
    <col min="5635" max="5635" width="13.140625" style="2" customWidth="1"/>
    <col min="5636" max="5636" width="12.5703125" style="2" customWidth="1"/>
    <col min="5637" max="5637" width="12.42578125" style="2" customWidth="1"/>
    <col min="5638" max="5638" width="15.140625" style="2" customWidth="1"/>
    <col min="5639" max="5888" width="11.42578125" style="2"/>
    <col min="5889" max="5889" width="28.5703125" style="2" customWidth="1"/>
    <col min="5890" max="5890" width="13.28515625" style="2" customWidth="1"/>
    <col min="5891" max="5891" width="13.140625" style="2" customWidth="1"/>
    <col min="5892" max="5892" width="12.5703125" style="2" customWidth="1"/>
    <col min="5893" max="5893" width="12.42578125" style="2" customWidth="1"/>
    <col min="5894" max="5894" width="15.140625" style="2" customWidth="1"/>
    <col min="5895" max="6144" width="11.42578125" style="2"/>
    <col min="6145" max="6145" width="28.5703125" style="2" customWidth="1"/>
    <col min="6146" max="6146" width="13.28515625" style="2" customWidth="1"/>
    <col min="6147" max="6147" width="13.140625" style="2" customWidth="1"/>
    <col min="6148" max="6148" width="12.5703125" style="2" customWidth="1"/>
    <col min="6149" max="6149" width="12.42578125" style="2" customWidth="1"/>
    <col min="6150" max="6150" width="15.140625" style="2" customWidth="1"/>
    <col min="6151" max="6400" width="11.42578125" style="2"/>
    <col min="6401" max="6401" width="28.5703125" style="2" customWidth="1"/>
    <col min="6402" max="6402" width="13.28515625" style="2" customWidth="1"/>
    <col min="6403" max="6403" width="13.140625" style="2" customWidth="1"/>
    <col min="6404" max="6404" width="12.5703125" style="2" customWidth="1"/>
    <col min="6405" max="6405" width="12.42578125" style="2" customWidth="1"/>
    <col min="6406" max="6406" width="15.140625" style="2" customWidth="1"/>
    <col min="6407" max="6656" width="11.42578125" style="2"/>
    <col min="6657" max="6657" width="28.5703125" style="2" customWidth="1"/>
    <col min="6658" max="6658" width="13.28515625" style="2" customWidth="1"/>
    <col min="6659" max="6659" width="13.140625" style="2" customWidth="1"/>
    <col min="6660" max="6660" width="12.5703125" style="2" customWidth="1"/>
    <col min="6661" max="6661" width="12.42578125" style="2" customWidth="1"/>
    <col min="6662" max="6662" width="15.140625" style="2" customWidth="1"/>
    <col min="6663" max="6912" width="11.42578125" style="2"/>
    <col min="6913" max="6913" width="28.5703125" style="2" customWidth="1"/>
    <col min="6914" max="6914" width="13.28515625" style="2" customWidth="1"/>
    <col min="6915" max="6915" width="13.140625" style="2" customWidth="1"/>
    <col min="6916" max="6916" width="12.5703125" style="2" customWidth="1"/>
    <col min="6917" max="6917" width="12.42578125" style="2" customWidth="1"/>
    <col min="6918" max="6918" width="15.140625" style="2" customWidth="1"/>
    <col min="6919" max="7168" width="11.42578125" style="2"/>
    <col min="7169" max="7169" width="28.5703125" style="2" customWidth="1"/>
    <col min="7170" max="7170" width="13.28515625" style="2" customWidth="1"/>
    <col min="7171" max="7171" width="13.140625" style="2" customWidth="1"/>
    <col min="7172" max="7172" width="12.5703125" style="2" customWidth="1"/>
    <col min="7173" max="7173" width="12.42578125" style="2" customWidth="1"/>
    <col min="7174" max="7174" width="15.140625" style="2" customWidth="1"/>
    <col min="7175" max="7424" width="11.42578125" style="2"/>
    <col min="7425" max="7425" width="28.5703125" style="2" customWidth="1"/>
    <col min="7426" max="7426" width="13.28515625" style="2" customWidth="1"/>
    <col min="7427" max="7427" width="13.140625" style="2" customWidth="1"/>
    <col min="7428" max="7428" width="12.5703125" style="2" customWidth="1"/>
    <col min="7429" max="7429" width="12.42578125" style="2" customWidth="1"/>
    <col min="7430" max="7430" width="15.140625" style="2" customWidth="1"/>
    <col min="7431" max="7680" width="11.42578125" style="2"/>
    <col min="7681" max="7681" width="28.5703125" style="2" customWidth="1"/>
    <col min="7682" max="7682" width="13.28515625" style="2" customWidth="1"/>
    <col min="7683" max="7683" width="13.140625" style="2" customWidth="1"/>
    <col min="7684" max="7684" width="12.5703125" style="2" customWidth="1"/>
    <col min="7685" max="7685" width="12.42578125" style="2" customWidth="1"/>
    <col min="7686" max="7686" width="15.140625" style="2" customWidth="1"/>
    <col min="7687" max="7936" width="11.42578125" style="2"/>
    <col min="7937" max="7937" width="28.5703125" style="2" customWidth="1"/>
    <col min="7938" max="7938" width="13.28515625" style="2" customWidth="1"/>
    <col min="7939" max="7939" width="13.140625" style="2" customWidth="1"/>
    <col min="7940" max="7940" width="12.5703125" style="2" customWidth="1"/>
    <col min="7941" max="7941" width="12.42578125" style="2" customWidth="1"/>
    <col min="7942" max="7942" width="15.140625" style="2" customWidth="1"/>
    <col min="7943" max="8192" width="11.42578125" style="2"/>
    <col min="8193" max="8193" width="28.5703125" style="2" customWidth="1"/>
    <col min="8194" max="8194" width="13.28515625" style="2" customWidth="1"/>
    <col min="8195" max="8195" width="13.140625" style="2" customWidth="1"/>
    <col min="8196" max="8196" width="12.5703125" style="2" customWidth="1"/>
    <col min="8197" max="8197" width="12.42578125" style="2" customWidth="1"/>
    <col min="8198" max="8198" width="15.140625" style="2" customWidth="1"/>
    <col min="8199" max="8448" width="11.42578125" style="2"/>
    <col min="8449" max="8449" width="28.5703125" style="2" customWidth="1"/>
    <col min="8450" max="8450" width="13.28515625" style="2" customWidth="1"/>
    <col min="8451" max="8451" width="13.140625" style="2" customWidth="1"/>
    <col min="8452" max="8452" width="12.5703125" style="2" customWidth="1"/>
    <col min="8453" max="8453" width="12.42578125" style="2" customWidth="1"/>
    <col min="8454" max="8454" width="15.140625" style="2" customWidth="1"/>
    <col min="8455" max="8704" width="11.42578125" style="2"/>
    <col min="8705" max="8705" width="28.5703125" style="2" customWidth="1"/>
    <col min="8706" max="8706" width="13.28515625" style="2" customWidth="1"/>
    <col min="8707" max="8707" width="13.140625" style="2" customWidth="1"/>
    <col min="8708" max="8708" width="12.5703125" style="2" customWidth="1"/>
    <col min="8709" max="8709" width="12.42578125" style="2" customWidth="1"/>
    <col min="8710" max="8710" width="15.140625" style="2" customWidth="1"/>
    <col min="8711" max="8960" width="11.42578125" style="2"/>
    <col min="8961" max="8961" width="28.5703125" style="2" customWidth="1"/>
    <col min="8962" max="8962" width="13.28515625" style="2" customWidth="1"/>
    <col min="8963" max="8963" width="13.140625" style="2" customWidth="1"/>
    <col min="8964" max="8964" width="12.5703125" style="2" customWidth="1"/>
    <col min="8965" max="8965" width="12.42578125" style="2" customWidth="1"/>
    <col min="8966" max="8966" width="15.140625" style="2" customWidth="1"/>
    <col min="8967" max="9216" width="11.42578125" style="2"/>
    <col min="9217" max="9217" width="28.5703125" style="2" customWidth="1"/>
    <col min="9218" max="9218" width="13.28515625" style="2" customWidth="1"/>
    <col min="9219" max="9219" width="13.140625" style="2" customWidth="1"/>
    <col min="9220" max="9220" width="12.5703125" style="2" customWidth="1"/>
    <col min="9221" max="9221" width="12.42578125" style="2" customWidth="1"/>
    <col min="9222" max="9222" width="15.140625" style="2" customWidth="1"/>
    <col min="9223" max="9472" width="11.42578125" style="2"/>
    <col min="9473" max="9473" width="28.5703125" style="2" customWidth="1"/>
    <col min="9474" max="9474" width="13.28515625" style="2" customWidth="1"/>
    <col min="9475" max="9475" width="13.140625" style="2" customWidth="1"/>
    <col min="9476" max="9476" width="12.5703125" style="2" customWidth="1"/>
    <col min="9477" max="9477" width="12.42578125" style="2" customWidth="1"/>
    <col min="9478" max="9478" width="15.140625" style="2" customWidth="1"/>
    <col min="9479" max="9728" width="11.42578125" style="2"/>
    <col min="9729" max="9729" width="28.5703125" style="2" customWidth="1"/>
    <col min="9730" max="9730" width="13.28515625" style="2" customWidth="1"/>
    <col min="9731" max="9731" width="13.140625" style="2" customWidth="1"/>
    <col min="9732" max="9732" width="12.5703125" style="2" customWidth="1"/>
    <col min="9733" max="9733" width="12.42578125" style="2" customWidth="1"/>
    <col min="9734" max="9734" width="15.140625" style="2" customWidth="1"/>
    <col min="9735" max="9984" width="11.42578125" style="2"/>
    <col min="9985" max="9985" width="28.5703125" style="2" customWidth="1"/>
    <col min="9986" max="9986" width="13.28515625" style="2" customWidth="1"/>
    <col min="9987" max="9987" width="13.140625" style="2" customWidth="1"/>
    <col min="9988" max="9988" width="12.5703125" style="2" customWidth="1"/>
    <col min="9989" max="9989" width="12.42578125" style="2" customWidth="1"/>
    <col min="9990" max="9990" width="15.140625" style="2" customWidth="1"/>
    <col min="9991" max="10240" width="11.42578125" style="2"/>
    <col min="10241" max="10241" width="28.5703125" style="2" customWidth="1"/>
    <col min="10242" max="10242" width="13.28515625" style="2" customWidth="1"/>
    <col min="10243" max="10243" width="13.140625" style="2" customWidth="1"/>
    <col min="10244" max="10244" width="12.5703125" style="2" customWidth="1"/>
    <col min="10245" max="10245" width="12.42578125" style="2" customWidth="1"/>
    <col min="10246" max="10246" width="15.140625" style="2" customWidth="1"/>
    <col min="10247" max="10496" width="11.42578125" style="2"/>
    <col min="10497" max="10497" width="28.5703125" style="2" customWidth="1"/>
    <col min="10498" max="10498" width="13.28515625" style="2" customWidth="1"/>
    <col min="10499" max="10499" width="13.140625" style="2" customWidth="1"/>
    <col min="10500" max="10500" width="12.5703125" style="2" customWidth="1"/>
    <col min="10501" max="10501" width="12.42578125" style="2" customWidth="1"/>
    <col min="10502" max="10502" width="15.140625" style="2" customWidth="1"/>
    <col min="10503" max="10752" width="11.42578125" style="2"/>
    <col min="10753" max="10753" width="28.5703125" style="2" customWidth="1"/>
    <col min="10754" max="10754" width="13.28515625" style="2" customWidth="1"/>
    <col min="10755" max="10755" width="13.140625" style="2" customWidth="1"/>
    <col min="10756" max="10756" width="12.5703125" style="2" customWidth="1"/>
    <col min="10757" max="10757" width="12.42578125" style="2" customWidth="1"/>
    <col min="10758" max="10758" width="15.140625" style="2" customWidth="1"/>
    <col min="10759" max="11008" width="11.42578125" style="2"/>
    <col min="11009" max="11009" width="28.5703125" style="2" customWidth="1"/>
    <col min="11010" max="11010" width="13.28515625" style="2" customWidth="1"/>
    <col min="11011" max="11011" width="13.140625" style="2" customWidth="1"/>
    <col min="11012" max="11012" width="12.5703125" style="2" customWidth="1"/>
    <col min="11013" max="11013" width="12.42578125" style="2" customWidth="1"/>
    <col min="11014" max="11014" width="15.140625" style="2" customWidth="1"/>
    <col min="11015" max="11264" width="11.42578125" style="2"/>
    <col min="11265" max="11265" width="28.5703125" style="2" customWidth="1"/>
    <col min="11266" max="11266" width="13.28515625" style="2" customWidth="1"/>
    <col min="11267" max="11267" width="13.140625" style="2" customWidth="1"/>
    <col min="11268" max="11268" width="12.5703125" style="2" customWidth="1"/>
    <col min="11269" max="11269" width="12.42578125" style="2" customWidth="1"/>
    <col min="11270" max="11270" width="15.140625" style="2" customWidth="1"/>
    <col min="11271" max="11520" width="11.42578125" style="2"/>
    <col min="11521" max="11521" width="28.5703125" style="2" customWidth="1"/>
    <col min="11522" max="11522" width="13.28515625" style="2" customWidth="1"/>
    <col min="11523" max="11523" width="13.140625" style="2" customWidth="1"/>
    <col min="11524" max="11524" width="12.5703125" style="2" customWidth="1"/>
    <col min="11525" max="11525" width="12.42578125" style="2" customWidth="1"/>
    <col min="11526" max="11526" width="15.140625" style="2" customWidth="1"/>
    <col min="11527" max="11776" width="11.42578125" style="2"/>
    <col min="11777" max="11777" width="28.5703125" style="2" customWidth="1"/>
    <col min="11778" max="11778" width="13.28515625" style="2" customWidth="1"/>
    <col min="11779" max="11779" width="13.140625" style="2" customWidth="1"/>
    <col min="11780" max="11780" width="12.5703125" style="2" customWidth="1"/>
    <col min="11781" max="11781" width="12.42578125" style="2" customWidth="1"/>
    <col min="11782" max="11782" width="15.140625" style="2" customWidth="1"/>
    <col min="11783" max="12032" width="11.42578125" style="2"/>
    <col min="12033" max="12033" width="28.5703125" style="2" customWidth="1"/>
    <col min="12034" max="12034" width="13.28515625" style="2" customWidth="1"/>
    <col min="12035" max="12035" width="13.140625" style="2" customWidth="1"/>
    <col min="12036" max="12036" width="12.5703125" style="2" customWidth="1"/>
    <col min="12037" max="12037" width="12.42578125" style="2" customWidth="1"/>
    <col min="12038" max="12038" width="15.140625" style="2" customWidth="1"/>
    <col min="12039" max="12288" width="11.42578125" style="2"/>
    <col min="12289" max="12289" width="28.5703125" style="2" customWidth="1"/>
    <col min="12290" max="12290" width="13.28515625" style="2" customWidth="1"/>
    <col min="12291" max="12291" width="13.140625" style="2" customWidth="1"/>
    <col min="12292" max="12292" width="12.5703125" style="2" customWidth="1"/>
    <col min="12293" max="12293" width="12.42578125" style="2" customWidth="1"/>
    <col min="12294" max="12294" width="15.140625" style="2" customWidth="1"/>
    <col min="12295" max="12544" width="11.42578125" style="2"/>
    <col min="12545" max="12545" width="28.5703125" style="2" customWidth="1"/>
    <col min="12546" max="12546" width="13.28515625" style="2" customWidth="1"/>
    <col min="12547" max="12547" width="13.140625" style="2" customWidth="1"/>
    <col min="12548" max="12548" width="12.5703125" style="2" customWidth="1"/>
    <col min="12549" max="12549" width="12.42578125" style="2" customWidth="1"/>
    <col min="12550" max="12550" width="15.140625" style="2" customWidth="1"/>
    <col min="12551" max="12800" width="11.42578125" style="2"/>
    <col min="12801" max="12801" width="28.5703125" style="2" customWidth="1"/>
    <col min="12802" max="12802" width="13.28515625" style="2" customWidth="1"/>
    <col min="12803" max="12803" width="13.140625" style="2" customWidth="1"/>
    <col min="12804" max="12804" width="12.5703125" style="2" customWidth="1"/>
    <col min="12805" max="12805" width="12.42578125" style="2" customWidth="1"/>
    <col min="12806" max="12806" width="15.140625" style="2" customWidth="1"/>
    <col min="12807" max="13056" width="11.42578125" style="2"/>
    <col min="13057" max="13057" width="28.5703125" style="2" customWidth="1"/>
    <col min="13058" max="13058" width="13.28515625" style="2" customWidth="1"/>
    <col min="13059" max="13059" width="13.140625" style="2" customWidth="1"/>
    <col min="13060" max="13060" width="12.5703125" style="2" customWidth="1"/>
    <col min="13061" max="13061" width="12.42578125" style="2" customWidth="1"/>
    <col min="13062" max="13062" width="15.140625" style="2" customWidth="1"/>
    <col min="13063" max="13312" width="11.42578125" style="2"/>
    <col min="13313" max="13313" width="28.5703125" style="2" customWidth="1"/>
    <col min="13314" max="13314" width="13.28515625" style="2" customWidth="1"/>
    <col min="13315" max="13315" width="13.140625" style="2" customWidth="1"/>
    <col min="13316" max="13316" width="12.5703125" style="2" customWidth="1"/>
    <col min="13317" max="13317" width="12.42578125" style="2" customWidth="1"/>
    <col min="13318" max="13318" width="15.140625" style="2" customWidth="1"/>
    <col min="13319" max="13568" width="11.42578125" style="2"/>
    <col min="13569" max="13569" width="28.5703125" style="2" customWidth="1"/>
    <col min="13570" max="13570" width="13.28515625" style="2" customWidth="1"/>
    <col min="13571" max="13571" width="13.140625" style="2" customWidth="1"/>
    <col min="13572" max="13572" width="12.5703125" style="2" customWidth="1"/>
    <col min="13573" max="13573" width="12.42578125" style="2" customWidth="1"/>
    <col min="13574" max="13574" width="15.140625" style="2" customWidth="1"/>
    <col min="13575" max="13824" width="11.42578125" style="2"/>
    <col min="13825" max="13825" width="28.5703125" style="2" customWidth="1"/>
    <col min="13826" max="13826" width="13.28515625" style="2" customWidth="1"/>
    <col min="13827" max="13827" width="13.140625" style="2" customWidth="1"/>
    <col min="13828" max="13828" width="12.5703125" style="2" customWidth="1"/>
    <col min="13829" max="13829" width="12.42578125" style="2" customWidth="1"/>
    <col min="13830" max="13830" width="15.140625" style="2" customWidth="1"/>
    <col min="13831" max="14080" width="11.42578125" style="2"/>
    <col min="14081" max="14081" width="28.5703125" style="2" customWidth="1"/>
    <col min="14082" max="14082" width="13.28515625" style="2" customWidth="1"/>
    <col min="14083" max="14083" width="13.140625" style="2" customWidth="1"/>
    <col min="14084" max="14084" width="12.5703125" style="2" customWidth="1"/>
    <col min="14085" max="14085" width="12.42578125" style="2" customWidth="1"/>
    <col min="14086" max="14086" width="15.140625" style="2" customWidth="1"/>
    <col min="14087" max="14336" width="11.42578125" style="2"/>
    <col min="14337" max="14337" width="28.5703125" style="2" customWidth="1"/>
    <col min="14338" max="14338" width="13.28515625" style="2" customWidth="1"/>
    <col min="14339" max="14339" width="13.140625" style="2" customWidth="1"/>
    <col min="14340" max="14340" width="12.5703125" style="2" customWidth="1"/>
    <col min="14341" max="14341" width="12.42578125" style="2" customWidth="1"/>
    <col min="14342" max="14342" width="15.140625" style="2" customWidth="1"/>
    <col min="14343" max="14592" width="11.42578125" style="2"/>
    <col min="14593" max="14593" width="28.5703125" style="2" customWidth="1"/>
    <col min="14594" max="14594" width="13.28515625" style="2" customWidth="1"/>
    <col min="14595" max="14595" width="13.140625" style="2" customWidth="1"/>
    <col min="14596" max="14596" width="12.5703125" style="2" customWidth="1"/>
    <col min="14597" max="14597" width="12.42578125" style="2" customWidth="1"/>
    <col min="14598" max="14598" width="15.140625" style="2" customWidth="1"/>
    <col min="14599" max="14848" width="11.42578125" style="2"/>
    <col min="14849" max="14849" width="28.5703125" style="2" customWidth="1"/>
    <col min="14850" max="14850" width="13.28515625" style="2" customWidth="1"/>
    <col min="14851" max="14851" width="13.140625" style="2" customWidth="1"/>
    <col min="14852" max="14852" width="12.5703125" style="2" customWidth="1"/>
    <col min="14853" max="14853" width="12.42578125" style="2" customWidth="1"/>
    <col min="14854" max="14854" width="15.140625" style="2" customWidth="1"/>
    <col min="14855" max="15104" width="11.42578125" style="2"/>
    <col min="15105" max="15105" width="28.5703125" style="2" customWidth="1"/>
    <col min="15106" max="15106" width="13.28515625" style="2" customWidth="1"/>
    <col min="15107" max="15107" width="13.140625" style="2" customWidth="1"/>
    <col min="15108" max="15108" width="12.5703125" style="2" customWidth="1"/>
    <col min="15109" max="15109" width="12.42578125" style="2" customWidth="1"/>
    <col min="15110" max="15110" width="15.140625" style="2" customWidth="1"/>
    <col min="15111" max="15360" width="11.42578125" style="2"/>
    <col min="15361" max="15361" width="28.5703125" style="2" customWidth="1"/>
    <col min="15362" max="15362" width="13.28515625" style="2" customWidth="1"/>
    <col min="15363" max="15363" width="13.140625" style="2" customWidth="1"/>
    <col min="15364" max="15364" width="12.5703125" style="2" customWidth="1"/>
    <col min="15365" max="15365" width="12.42578125" style="2" customWidth="1"/>
    <col min="15366" max="15366" width="15.140625" style="2" customWidth="1"/>
    <col min="15367" max="15616" width="11.42578125" style="2"/>
    <col min="15617" max="15617" width="28.5703125" style="2" customWidth="1"/>
    <col min="15618" max="15618" width="13.28515625" style="2" customWidth="1"/>
    <col min="15619" max="15619" width="13.140625" style="2" customWidth="1"/>
    <col min="15620" max="15620" width="12.5703125" style="2" customWidth="1"/>
    <col min="15621" max="15621" width="12.42578125" style="2" customWidth="1"/>
    <col min="15622" max="15622" width="15.140625" style="2" customWidth="1"/>
    <col min="15623" max="15872" width="11.42578125" style="2"/>
    <col min="15873" max="15873" width="28.5703125" style="2" customWidth="1"/>
    <col min="15874" max="15874" width="13.28515625" style="2" customWidth="1"/>
    <col min="15875" max="15875" width="13.140625" style="2" customWidth="1"/>
    <col min="15876" max="15876" width="12.5703125" style="2" customWidth="1"/>
    <col min="15877" max="15877" width="12.42578125" style="2" customWidth="1"/>
    <col min="15878" max="15878" width="15.140625" style="2" customWidth="1"/>
    <col min="15879" max="16128" width="11.42578125" style="2"/>
    <col min="16129" max="16129" width="28.5703125" style="2" customWidth="1"/>
    <col min="16130" max="16130" width="13.28515625" style="2" customWidth="1"/>
    <col min="16131" max="16131" width="13.140625" style="2" customWidth="1"/>
    <col min="16132" max="16132" width="12.5703125" style="2" customWidth="1"/>
    <col min="16133" max="16133" width="12.42578125" style="2" customWidth="1"/>
    <col min="16134" max="16134" width="15.140625" style="2" customWidth="1"/>
    <col min="16135" max="16384" width="11.42578125" style="2"/>
  </cols>
  <sheetData>
    <row r="1" spans="1:9" s="9" customFormat="1" ht="12.75" customHeight="1" x14ac:dyDescent="0.2">
      <c r="A1" s="44" t="s">
        <v>34</v>
      </c>
      <c r="B1" s="44"/>
      <c r="C1" s="44"/>
      <c r="D1" s="44"/>
      <c r="E1" s="44"/>
      <c r="F1" s="44"/>
      <c r="G1" s="44"/>
      <c r="H1" s="44"/>
      <c r="I1" s="8"/>
    </row>
    <row r="2" spans="1:9" s="9" customFormat="1" ht="15" customHeight="1" x14ac:dyDescent="0.2">
      <c r="A2" s="44" t="s">
        <v>35</v>
      </c>
      <c r="B2" s="44"/>
      <c r="C2" s="44"/>
      <c r="D2" s="44"/>
      <c r="E2" s="44"/>
      <c r="F2" s="44"/>
      <c r="G2" s="44"/>
      <c r="H2" s="44"/>
      <c r="I2" s="8"/>
    </row>
    <row r="3" spans="1:9" s="9" customFormat="1" ht="15.75" customHeight="1" x14ac:dyDescent="0.2">
      <c r="A3" s="44" t="s">
        <v>33</v>
      </c>
      <c r="B3" s="44"/>
      <c r="C3" s="44"/>
      <c r="D3" s="44"/>
      <c r="E3" s="44"/>
      <c r="F3" s="44"/>
      <c r="G3" s="44"/>
      <c r="H3" s="44"/>
      <c r="I3" s="8"/>
    </row>
    <row r="4" spans="1:9" ht="8.25" customHeight="1" x14ac:dyDescent="0.2">
      <c r="A4" s="47"/>
      <c r="B4" s="48"/>
      <c r="C4" s="48"/>
      <c r="D4" s="48"/>
      <c r="E4" s="48"/>
      <c r="F4" s="48"/>
      <c r="G4" s="13"/>
      <c r="H4" s="14"/>
      <c r="I4" s="1"/>
    </row>
    <row r="5" spans="1:9" ht="48" customHeight="1" x14ac:dyDescent="0.2">
      <c r="A5" s="49" t="s">
        <v>37</v>
      </c>
      <c r="B5" s="51" t="s">
        <v>0</v>
      </c>
      <c r="C5" s="52"/>
      <c r="D5" s="52"/>
      <c r="E5" s="52"/>
      <c r="F5" s="52"/>
      <c r="G5" s="52"/>
      <c r="H5" s="52"/>
      <c r="I5" s="1"/>
    </row>
    <row r="6" spans="1:9" ht="48" customHeight="1" x14ac:dyDescent="0.2">
      <c r="A6" s="50"/>
      <c r="B6" s="3" t="s">
        <v>1</v>
      </c>
      <c r="C6" s="4" t="s">
        <v>2</v>
      </c>
      <c r="D6" s="4" t="s">
        <v>3</v>
      </c>
      <c r="E6" s="4" t="s">
        <v>4</v>
      </c>
      <c r="F6" s="11" t="s">
        <v>25</v>
      </c>
      <c r="G6" s="12" t="s">
        <v>26</v>
      </c>
      <c r="H6" s="12" t="s">
        <v>24</v>
      </c>
      <c r="I6" s="1"/>
    </row>
    <row r="7" spans="1:9" s="9" customFormat="1" ht="26.25" customHeight="1" x14ac:dyDescent="0.2">
      <c r="A7" s="15" t="s">
        <v>5</v>
      </c>
      <c r="B7" s="16">
        <f t="shared" ref="B7:H7" si="0">B19+B28+B45</f>
        <v>2849</v>
      </c>
      <c r="C7" s="16">
        <f t="shared" si="0"/>
        <v>2654</v>
      </c>
      <c r="D7" s="16">
        <f t="shared" si="0"/>
        <v>118</v>
      </c>
      <c r="E7" s="16">
        <f t="shared" si="0"/>
        <v>13</v>
      </c>
      <c r="F7" s="16">
        <f t="shared" si="0"/>
        <v>11</v>
      </c>
      <c r="G7" s="16">
        <f t="shared" si="0"/>
        <v>49</v>
      </c>
      <c r="H7" s="16">
        <f t="shared" si="0"/>
        <v>4</v>
      </c>
      <c r="I7" s="8"/>
    </row>
    <row r="8" spans="1:9" s="9" customFormat="1" ht="18.75" customHeight="1" x14ac:dyDescent="0.2">
      <c r="A8" s="39" t="s">
        <v>27</v>
      </c>
      <c r="B8" s="18">
        <f>SUM(C8:H8)</f>
        <v>2577</v>
      </c>
      <c r="C8" s="19">
        <f t="shared" ref="C8:H8" si="1">C21+C30+C41+C47+C55</f>
        <v>2514</v>
      </c>
      <c r="D8" s="19">
        <f t="shared" si="1"/>
        <v>62</v>
      </c>
      <c r="E8" s="19">
        <f t="shared" si="1"/>
        <v>1</v>
      </c>
      <c r="F8" s="19">
        <f t="shared" si="1"/>
        <v>0</v>
      </c>
      <c r="G8" s="19">
        <f t="shared" si="1"/>
        <v>0</v>
      </c>
      <c r="H8" s="19">
        <f t="shared" si="1"/>
        <v>0</v>
      </c>
      <c r="I8" s="8"/>
    </row>
    <row r="9" spans="1:9" s="9" customFormat="1" ht="18.75" customHeight="1" x14ac:dyDescent="0.2">
      <c r="A9" s="39" t="s">
        <v>28</v>
      </c>
      <c r="B9" s="18">
        <f t="shared" ref="B9:B18" si="2">SUM(C9:H9)</f>
        <v>48</v>
      </c>
      <c r="C9" s="19">
        <f>C31+C48+C56</f>
        <v>21</v>
      </c>
      <c r="D9" s="19">
        <f t="shared" ref="D9:H9" si="3">D31+D48+D56</f>
        <v>27</v>
      </c>
      <c r="E9" s="19">
        <f t="shared" si="3"/>
        <v>0</v>
      </c>
      <c r="F9" s="19">
        <f t="shared" si="3"/>
        <v>0</v>
      </c>
      <c r="G9" s="19">
        <f t="shared" si="3"/>
        <v>0</v>
      </c>
      <c r="H9" s="19">
        <f t="shared" si="3"/>
        <v>0</v>
      </c>
      <c r="I9" s="8"/>
    </row>
    <row r="10" spans="1:9" s="9" customFormat="1" ht="18.75" customHeight="1" x14ac:dyDescent="0.2">
      <c r="A10" s="39" t="s">
        <v>29</v>
      </c>
      <c r="B10" s="18">
        <f t="shared" si="2"/>
        <v>155</v>
      </c>
      <c r="C10" s="19">
        <f t="shared" ref="C10:H11" si="4">C22+C32+C42+C49+C57</f>
        <v>81</v>
      </c>
      <c r="D10" s="19">
        <f t="shared" si="4"/>
        <v>11</v>
      </c>
      <c r="E10" s="19">
        <f t="shared" si="4"/>
        <v>5</v>
      </c>
      <c r="F10" s="19">
        <f t="shared" si="4"/>
        <v>9</v>
      </c>
      <c r="G10" s="19">
        <f t="shared" si="4"/>
        <v>47</v>
      </c>
      <c r="H10" s="19">
        <f t="shared" si="4"/>
        <v>2</v>
      </c>
      <c r="I10" s="8"/>
    </row>
    <row r="11" spans="1:9" s="9" customFormat="1" ht="18.75" customHeight="1" x14ac:dyDescent="0.2">
      <c r="A11" s="39" t="s">
        <v>6</v>
      </c>
      <c r="B11" s="18">
        <f t="shared" si="2"/>
        <v>39</v>
      </c>
      <c r="C11" s="19">
        <f t="shared" si="4"/>
        <v>24</v>
      </c>
      <c r="D11" s="19">
        <f t="shared" si="4"/>
        <v>9</v>
      </c>
      <c r="E11" s="19">
        <f t="shared" si="4"/>
        <v>5</v>
      </c>
      <c r="F11" s="19">
        <f t="shared" si="4"/>
        <v>1</v>
      </c>
      <c r="G11" s="19">
        <f t="shared" si="4"/>
        <v>0</v>
      </c>
      <c r="H11" s="19">
        <f t="shared" si="4"/>
        <v>0</v>
      </c>
      <c r="I11" s="8"/>
    </row>
    <row r="12" spans="1:9" s="9" customFormat="1" ht="18.75" customHeight="1" x14ac:dyDescent="0.2">
      <c r="A12" s="39" t="s">
        <v>7</v>
      </c>
      <c r="B12" s="18">
        <f t="shared" si="2"/>
        <v>4</v>
      </c>
      <c r="C12" s="19">
        <f>C34</f>
        <v>1</v>
      </c>
      <c r="D12" s="19">
        <f t="shared" ref="D12:H12" si="5">D34</f>
        <v>2</v>
      </c>
      <c r="E12" s="19">
        <f t="shared" si="5"/>
        <v>1</v>
      </c>
      <c r="F12" s="19">
        <f t="shared" si="5"/>
        <v>0</v>
      </c>
      <c r="G12" s="19">
        <f t="shared" si="5"/>
        <v>0</v>
      </c>
      <c r="H12" s="19">
        <f t="shared" si="5"/>
        <v>0</v>
      </c>
      <c r="I12" s="8"/>
    </row>
    <row r="13" spans="1:9" s="9" customFormat="1" ht="18.75" customHeight="1" x14ac:dyDescent="0.2">
      <c r="A13" s="39" t="s">
        <v>8</v>
      </c>
      <c r="B13" s="18">
        <f t="shared" si="2"/>
        <v>11</v>
      </c>
      <c r="C13" s="19">
        <f>C24+C35+C51</f>
        <v>2</v>
      </c>
      <c r="D13" s="19">
        <f t="shared" ref="D13:H13" si="6">D24+D35+D51</f>
        <v>6</v>
      </c>
      <c r="E13" s="19">
        <f t="shared" si="6"/>
        <v>1</v>
      </c>
      <c r="F13" s="19">
        <f t="shared" si="6"/>
        <v>0</v>
      </c>
      <c r="G13" s="19">
        <f t="shared" si="6"/>
        <v>0</v>
      </c>
      <c r="H13" s="19">
        <f t="shared" si="6"/>
        <v>2</v>
      </c>
      <c r="I13" s="8"/>
    </row>
    <row r="14" spans="1:9" s="9" customFormat="1" ht="18.75" customHeight="1" x14ac:dyDescent="0.2">
      <c r="A14" s="41" t="s">
        <v>9</v>
      </c>
      <c r="B14" s="18">
        <f>SUM(C14:H14)</f>
        <v>1</v>
      </c>
      <c r="C14" s="19">
        <f>+C44</f>
        <v>1</v>
      </c>
      <c r="D14" s="19">
        <f t="shared" ref="D14:H14" si="7">+D44</f>
        <v>0</v>
      </c>
      <c r="E14" s="19">
        <f t="shared" si="7"/>
        <v>0</v>
      </c>
      <c r="F14" s="19">
        <f t="shared" si="7"/>
        <v>0</v>
      </c>
      <c r="G14" s="19">
        <f t="shared" si="7"/>
        <v>0</v>
      </c>
      <c r="H14" s="19">
        <f t="shared" si="7"/>
        <v>0</v>
      </c>
      <c r="I14" s="8"/>
    </row>
    <row r="15" spans="1:9" s="9" customFormat="1" ht="18.75" customHeight="1" x14ac:dyDescent="0.2">
      <c r="A15" s="41" t="s">
        <v>10</v>
      </c>
      <c r="B15" s="18">
        <f t="shared" si="2"/>
        <v>1</v>
      </c>
      <c r="C15" s="19">
        <f>C36</f>
        <v>1</v>
      </c>
      <c r="D15" s="19">
        <f t="shared" ref="D15:H15" si="8">D36</f>
        <v>0</v>
      </c>
      <c r="E15" s="19">
        <f t="shared" si="8"/>
        <v>0</v>
      </c>
      <c r="F15" s="19">
        <f t="shared" si="8"/>
        <v>0</v>
      </c>
      <c r="G15" s="19">
        <f t="shared" si="8"/>
        <v>0</v>
      </c>
      <c r="H15" s="19">
        <f t="shared" si="8"/>
        <v>0</v>
      </c>
      <c r="I15" s="8"/>
    </row>
    <row r="16" spans="1:9" s="8" customFormat="1" ht="18.75" customHeight="1" x14ac:dyDescent="0.2">
      <c r="A16" s="39" t="s">
        <v>11</v>
      </c>
      <c r="B16" s="18">
        <f t="shared" si="2"/>
        <v>5</v>
      </c>
      <c r="C16" s="19">
        <f>C25+C37</f>
        <v>4</v>
      </c>
      <c r="D16" s="19">
        <f t="shared" ref="D16:H16" si="9">D25+D37</f>
        <v>1</v>
      </c>
      <c r="E16" s="19">
        <f t="shared" si="9"/>
        <v>0</v>
      </c>
      <c r="F16" s="19">
        <f t="shared" si="9"/>
        <v>0</v>
      </c>
      <c r="G16" s="19">
        <f t="shared" si="9"/>
        <v>0</v>
      </c>
      <c r="H16" s="19">
        <f t="shared" si="9"/>
        <v>0</v>
      </c>
    </row>
    <row r="17" spans="1:9" s="8" customFormat="1" ht="18.75" customHeight="1" x14ac:dyDescent="0.2">
      <c r="A17" s="39" t="s">
        <v>12</v>
      </c>
      <c r="B17" s="18">
        <f t="shared" si="2"/>
        <v>4</v>
      </c>
      <c r="C17" s="19">
        <f>C26+C38+C52</f>
        <v>2</v>
      </c>
      <c r="D17" s="19">
        <f t="shared" ref="D17:H17" si="10">D26+D38+D52</f>
        <v>0</v>
      </c>
      <c r="E17" s="19">
        <f t="shared" si="10"/>
        <v>0</v>
      </c>
      <c r="F17" s="19">
        <f t="shared" si="10"/>
        <v>1</v>
      </c>
      <c r="G17" s="19">
        <f t="shared" si="10"/>
        <v>1</v>
      </c>
      <c r="H17" s="19">
        <f t="shared" si="10"/>
        <v>0</v>
      </c>
    </row>
    <row r="18" spans="1:9" s="8" customFormat="1" ht="18.75" customHeight="1" x14ac:dyDescent="0.2">
      <c r="A18" s="42" t="s">
        <v>36</v>
      </c>
      <c r="B18" s="18">
        <f t="shared" si="2"/>
        <v>4</v>
      </c>
      <c r="C18" s="19">
        <f>C27+C39+C53</f>
        <v>3</v>
      </c>
      <c r="D18" s="19">
        <f t="shared" ref="D18:H18" si="11">D27+D39+D53</f>
        <v>0</v>
      </c>
      <c r="E18" s="19">
        <f t="shared" si="11"/>
        <v>0</v>
      </c>
      <c r="F18" s="19">
        <f t="shared" si="11"/>
        <v>0</v>
      </c>
      <c r="G18" s="19">
        <f t="shared" si="11"/>
        <v>1</v>
      </c>
      <c r="H18" s="19">
        <f t="shared" si="11"/>
        <v>0</v>
      </c>
    </row>
    <row r="19" spans="1:9" s="8" customFormat="1" ht="23.25" customHeight="1" x14ac:dyDescent="0.2">
      <c r="A19" s="23" t="s">
        <v>14</v>
      </c>
      <c r="B19" s="19">
        <f>B20</f>
        <v>89</v>
      </c>
      <c r="C19" s="19">
        <f>C20</f>
        <v>25</v>
      </c>
      <c r="D19" s="19">
        <f t="shared" ref="D19:H19" si="12">D20</f>
        <v>15</v>
      </c>
      <c r="E19" s="19">
        <f t="shared" si="12"/>
        <v>1</v>
      </c>
      <c r="F19" s="19">
        <f t="shared" si="12"/>
        <v>2</v>
      </c>
      <c r="G19" s="19">
        <f t="shared" si="12"/>
        <v>46</v>
      </c>
      <c r="H19" s="19">
        <f t="shared" si="12"/>
        <v>0</v>
      </c>
    </row>
    <row r="20" spans="1:9" s="8" customFormat="1" ht="20.100000000000001" customHeight="1" x14ac:dyDescent="0.2">
      <c r="A20" s="24" t="s">
        <v>14</v>
      </c>
      <c r="B20" s="25">
        <f t="shared" ref="B20:H20" si="13">SUM(B21:B27)</f>
        <v>89</v>
      </c>
      <c r="C20" s="25">
        <f t="shared" si="13"/>
        <v>25</v>
      </c>
      <c r="D20" s="25">
        <f t="shared" si="13"/>
        <v>15</v>
      </c>
      <c r="E20" s="25">
        <f t="shared" si="13"/>
        <v>1</v>
      </c>
      <c r="F20" s="25">
        <f t="shared" si="13"/>
        <v>2</v>
      </c>
      <c r="G20" s="25">
        <f t="shared" si="13"/>
        <v>46</v>
      </c>
      <c r="H20" s="25">
        <f t="shared" si="13"/>
        <v>0</v>
      </c>
    </row>
    <row r="21" spans="1:9" s="9" customFormat="1" ht="17.25" customHeight="1" x14ac:dyDescent="0.2">
      <c r="A21" s="17" t="s">
        <v>27</v>
      </c>
      <c r="B21" s="18">
        <f>SUM(C21:H21)</f>
        <v>30</v>
      </c>
      <c r="C21" s="26">
        <f>C73+C160</f>
        <v>19</v>
      </c>
      <c r="D21" s="26">
        <f t="shared" ref="D21:H21" si="14">D73+D160</f>
        <v>11</v>
      </c>
      <c r="E21" s="26">
        <f t="shared" si="14"/>
        <v>0</v>
      </c>
      <c r="F21" s="26">
        <f t="shared" si="14"/>
        <v>0</v>
      </c>
      <c r="G21" s="26">
        <f t="shared" si="14"/>
        <v>0</v>
      </c>
      <c r="H21" s="27">
        <f t="shared" si="14"/>
        <v>0</v>
      </c>
      <c r="I21" s="8"/>
    </row>
    <row r="22" spans="1:9" s="9" customFormat="1" ht="17.25" customHeight="1" x14ac:dyDescent="0.2">
      <c r="A22" s="20" t="s">
        <v>29</v>
      </c>
      <c r="B22" s="18">
        <f t="shared" ref="B22:B27" si="15">SUM(C22:H22)</f>
        <v>45</v>
      </c>
      <c r="C22" s="26">
        <f>C74+C161</f>
        <v>0</v>
      </c>
      <c r="D22" s="26">
        <f t="shared" ref="D22:H22" si="16">D74+D161</f>
        <v>0</v>
      </c>
      <c r="E22" s="26">
        <f t="shared" si="16"/>
        <v>0</v>
      </c>
      <c r="F22" s="26">
        <f t="shared" si="16"/>
        <v>0</v>
      </c>
      <c r="G22" s="26">
        <f t="shared" si="16"/>
        <v>45</v>
      </c>
      <c r="H22" s="27">
        <f t="shared" si="16"/>
        <v>0</v>
      </c>
      <c r="I22" s="8"/>
    </row>
    <row r="23" spans="1:9" s="9" customFormat="1" ht="17.25" customHeight="1" x14ac:dyDescent="0.2">
      <c r="A23" s="21" t="s">
        <v>6</v>
      </c>
      <c r="B23" s="18">
        <f t="shared" si="15"/>
        <v>8</v>
      </c>
      <c r="C23" s="26">
        <f>C75+C162</f>
        <v>3</v>
      </c>
      <c r="D23" s="26">
        <f t="shared" ref="D23:H23" si="17">D75+D162</f>
        <v>3</v>
      </c>
      <c r="E23" s="26">
        <f t="shared" si="17"/>
        <v>1</v>
      </c>
      <c r="F23" s="26">
        <f t="shared" si="17"/>
        <v>1</v>
      </c>
      <c r="G23" s="26">
        <f t="shared" si="17"/>
        <v>0</v>
      </c>
      <c r="H23" s="27">
        <f t="shared" si="17"/>
        <v>0</v>
      </c>
      <c r="I23" s="8"/>
    </row>
    <row r="24" spans="1:9" s="9" customFormat="1" ht="17.25" customHeight="1" x14ac:dyDescent="0.2">
      <c r="A24" s="21" t="s">
        <v>8</v>
      </c>
      <c r="B24" s="18">
        <f t="shared" si="15"/>
        <v>2</v>
      </c>
      <c r="C24" s="26">
        <f>C76+C163</f>
        <v>1</v>
      </c>
      <c r="D24" s="26">
        <f t="shared" ref="D24:H24" si="18">D76+D163</f>
        <v>1</v>
      </c>
      <c r="E24" s="26">
        <f t="shared" si="18"/>
        <v>0</v>
      </c>
      <c r="F24" s="26">
        <f t="shared" si="18"/>
        <v>0</v>
      </c>
      <c r="G24" s="26">
        <f t="shared" si="18"/>
        <v>0</v>
      </c>
      <c r="H24" s="27">
        <f t="shared" si="18"/>
        <v>0</v>
      </c>
      <c r="I24" s="8"/>
    </row>
    <row r="25" spans="1:9" s="8" customFormat="1" ht="17.25" customHeight="1" x14ac:dyDescent="0.2">
      <c r="A25" s="21" t="s">
        <v>11</v>
      </c>
      <c r="B25" s="18">
        <f t="shared" si="15"/>
        <v>1</v>
      </c>
      <c r="C25" s="26">
        <f>C164</f>
        <v>1</v>
      </c>
      <c r="D25" s="26">
        <f t="shared" ref="D25:H25" si="19">D164</f>
        <v>0</v>
      </c>
      <c r="E25" s="26">
        <f t="shared" si="19"/>
        <v>0</v>
      </c>
      <c r="F25" s="26">
        <f t="shared" si="19"/>
        <v>0</v>
      </c>
      <c r="G25" s="26">
        <f t="shared" si="19"/>
        <v>0</v>
      </c>
      <c r="H25" s="27">
        <f t="shared" si="19"/>
        <v>0</v>
      </c>
    </row>
    <row r="26" spans="1:9" s="8" customFormat="1" ht="17.25" customHeight="1" x14ac:dyDescent="0.2">
      <c r="A26" s="21" t="s">
        <v>12</v>
      </c>
      <c r="B26" s="18">
        <f t="shared" si="15"/>
        <v>2</v>
      </c>
      <c r="C26" s="26">
        <f>C77</f>
        <v>0</v>
      </c>
      <c r="D26" s="26">
        <f t="shared" ref="D26:H26" si="20">D77</f>
        <v>0</v>
      </c>
      <c r="E26" s="26">
        <f t="shared" si="20"/>
        <v>0</v>
      </c>
      <c r="F26" s="26">
        <f t="shared" si="20"/>
        <v>1</v>
      </c>
      <c r="G26" s="26">
        <f t="shared" si="20"/>
        <v>1</v>
      </c>
      <c r="H26" s="27">
        <f t="shared" si="20"/>
        <v>0</v>
      </c>
    </row>
    <row r="27" spans="1:9" s="8" customFormat="1" ht="17.25" customHeight="1" x14ac:dyDescent="0.2">
      <c r="A27" s="43" t="s">
        <v>36</v>
      </c>
      <c r="B27" s="18">
        <f t="shared" si="15"/>
        <v>1</v>
      </c>
      <c r="C27" s="26">
        <f>C78</f>
        <v>1</v>
      </c>
      <c r="D27" s="26">
        <f t="shared" ref="D27:H27" si="21">D78</f>
        <v>0</v>
      </c>
      <c r="E27" s="26">
        <f t="shared" si="21"/>
        <v>0</v>
      </c>
      <c r="F27" s="26">
        <f t="shared" si="21"/>
        <v>0</v>
      </c>
      <c r="G27" s="26">
        <f t="shared" si="21"/>
        <v>0</v>
      </c>
      <c r="H27" s="27">
        <f t="shared" si="21"/>
        <v>0</v>
      </c>
    </row>
    <row r="28" spans="1:9" s="8" customFormat="1" ht="25.5" customHeight="1" x14ac:dyDescent="0.2">
      <c r="A28" s="28" t="s">
        <v>16</v>
      </c>
      <c r="B28" s="19">
        <f t="shared" ref="B28:H28" si="22">B29+B40</f>
        <v>949</v>
      </c>
      <c r="C28" s="19">
        <f t="shared" si="22"/>
        <v>869</v>
      </c>
      <c r="D28" s="19">
        <f t="shared" si="22"/>
        <v>59</v>
      </c>
      <c r="E28" s="19">
        <f t="shared" si="22"/>
        <v>5</v>
      </c>
      <c r="F28" s="19">
        <f t="shared" si="22"/>
        <v>9</v>
      </c>
      <c r="G28" s="19">
        <f t="shared" si="22"/>
        <v>3</v>
      </c>
      <c r="H28" s="19">
        <f t="shared" si="22"/>
        <v>4</v>
      </c>
    </row>
    <row r="29" spans="1:9" s="9" customFormat="1" ht="20.100000000000001" customHeight="1" x14ac:dyDescent="0.2">
      <c r="A29" s="24" t="s">
        <v>16</v>
      </c>
      <c r="B29" s="25">
        <f t="shared" ref="B29:H29" si="23">SUM(B30:B39)</f>
        <v>932</v>
      </c>
      <c r="C29" s="25">
        <f t="shared" si="23"/>
        <v>857</v>
      </c>
      <c r="D29" s="25">
        <f t="shared" si="23"/>
        <v>55</v>
      </c>
      <c r="E29" s="25">
        <f t="shared" si="23"/>
        <v>4</v>
      </c>
      <c r="F29" s="25">
        <f t="shared" si="23"/>
        <v>9</v>
      </c>
      <c r="G29" s="25">
        <f t="shared" si="23"/>
        <v>3</v>
      </c>
      <c r="H29" s="25">
        <f t="shared" si="23"/>
        <v>4</v>
      </c>
      <c r="I29" s="8"/>
    </row>
    <row r="30" spans="1:9" s="9" customFormat="1" ht="20.100000000000001" customHeight="1" x14ac:dyDescent="0.2">
      <c r="A30" s="17" t="s">
        <v>27</v>
      </c>
      <c r="B30" s="18">
        <f>SUM(C30:H30)</f>
        <v>755</v>
      </c>
      <c r="C30" s="26">
        <f t="shared" ref="C30:H30" si="24">C81+C113+C131+C167</f>
        <v>732</v>
      </c>
      <c r="D30" s="26">
        <f t="shared" si="24"/>
        <v>22</v>
      </c>
      <c r="E30" s="26">
        <f t="shared" si="24"/>
        <v>1</v>
      </c>
      <c r="F30" s="26">
        <f t="shared" si="24"/>
        <v>0</v>
      </c>
      <c r="G30" s="26">
        <f t="shared" si="24"/>
        <v>0</v>
      </c>
      <c r="H30" s="27">
        <f t="shared" si="24"/>
        <v>0</v>
      </c>
      <c r="I30" s="8"/>
    </row>
    <row r="31" spans="1:9" s="9" customFormat="1" ht="20.100000000000001" customHeight="1" x14ac:dyDescent="0.2">
      <c r="A31" s="17" t="s">
        <v>28</v>
      </c>
      <c r="B31" s="18">
        <f t="shared" ref="B31:B39" si="25">SUM(C31:H31)</f>
        <v>40</v>
      </c>
      <c r="C31" s="26">
        <f>C82+C168</f>
        <v>20</v>
      </c>
      <c r="D31" s="26">
        <f t="shared" ref="D31:H31" si="26">D82+D168</f>
        <v>20</v>
      </c>
      <c r="E31" s="26">
        <f t="shared" si="26"/>
        <v>0</v>
      </c>
      <c r="F31" s="26">
        <f t="shared" si="26"/>
        <v>0</v>
      </c>
      <c r="G31" s="26">
        <f t="shared" si="26"/>
        <v>0</v>
      </c>
      <c r="H31" s="27">
        <f t="shared" si="26"/>
        <v>0</v>
      </c>
      <c r="I31" s="8"/>
    </row>
    <row r="32" spans="1:9" s="9" customFormat="1" ht="20.100000000000001" customHeight="1" x14ac:dyDescent="0.2">
      <c r="A32" s="20" t="s">
        <v>29</v>
      </c>
      <c r="B32" s="18">
        <f t="shared" si="25"/>
        <v>98</v>
      </c>
      <c r="C32" s="26">
        <f t="shared" ref="C32:H33" si="27">C83+C114+C132+C169</f>
        <v>79</v>
      </c>
      <c r="D32" s="26">
        <f t="shared" si="27"/>
        <v>5</v>
      </c>
      <c r="E32" s="26">
        <f t="shared" si="27"/>
        <v>1</v>
      </c>
      <c r="F32" s="26">
        <f t="shared" si="27"/>
        <v>9</v>
      </c>
      <c r="G32" s="26">
        <f t="shared" si="27"/>
        <v>2</v>
      </c>
      <c r="H32" s="27">
        <f t="shared" si="27"/>
        <v>2</v>
      </c>
      <c r="I32" s="8"/>
    </row>
    <row r="33" spans="1:9" s="9" customFormat="1" ht="20.100000000000001" customHeight="1" x14ac:dyDescent="0.2">
      <c r="A33" s="21" t="s">
        <v>6</v>
      </c>
      <c r="B33" s="18">
        <f t="shared" si="25"/>
        <v>23</v>
      </c>
      <c r="C33" s="26">
        <f t="shared" si="27"/>
        <v>18</v>
      </c>
      <c r="D33" s="26">
        <f t="shared" si="27"/>
        <v>4</v>
      </c>
      <c r="E33" s="26">
        <f t="shared" si="27"/>
        <v>1</v>
      </c>
      <c r="F33" s="26">
        <f t="shared" si="27"/>
        <v>0</v>
      </c>
      <c r="G33" s="26">
        <f t="shared" si="27"/>
        <v>0</v>
      </c>
      <c r="H33" s="27">
        <f t="shared" si="27"/>
        <v>0</v>
      </c>
      <c r="I33" s="8"/>
    </row>
    <row r="34" spans="1:9" s="9" customFormat="1" ht="20.100000000000001" customHeight="1" x14ac:dyDescent="0.2">
      <c r="A34" s="21" t="s">
        <v>7</v>
      </c>
      <c r="B34" s="18">
        <f t="shared" si="25"/>
        <v>4</v>
      </c>
      <c r="C34" s="26">
        <f>C85+C171</f>
        <v>1</v>
      </c>
      <c r="D34" s="26">
        <f t="shared" ref="D34:H34" si="28">D85+D171</f>
        <v>2</v>
      </c>
      <c r="E34" s="26">
        <f t="shared" si="28"/>
        <v>1</v>
      </c>
      <c r="F34" s="26">
        <f t="shared" si="28"/>
        <v>0</v>
      </c>
      <c r="G34" s="26">
        <f t="shared" si="28"/>
        <v>0</v>
      </c>
      <c r="H34" s="27">
        <f t="shared" si="28"/>
        <v>0</v>
      </c>
      <c r="I34" s="8"/>
    </row>
    <row r="35" spans="1:9" s="9" customFormat="1" ht="20.100000000000001" customHeight="1" x14ac:dyDescent="0.2">
      <c r="A35" s="21" t="s">
        <v>8</v>
      </c>
      <c r="B35" s="18">
        <f t="shared" si="25"/>
        <v>4</v>
      </c>
      <c r="C35" s="26">
        <f>C86+C134</f>
        <v>1</v>
      </c>
      <c r="D35" s="26">
        <f t="shared" ref="D35:H35" si="29">D86+D134</f>
        <v>1</v>
      </c>
      <c r="E35" s="26">
        <f t="shared" si="29"/>
        <v>0</v>
      </c>
      <c r="F35" s="26">
        <f t="shared" si="29"/>
        <v>0</v>
      </c>
      <c r="G35" s="26">
        <f t="shared" si="29"/>
        <v>0</v>
      </c>
      <c r="H35" s="27">
        <f t="shared" si="29"/>
        <v>2</v>
      </c>
      <c r="I35" s="8"/>
    </row>
    <row r="36" spans="1:9" s="9" customFormat="1" ht="20.100000000000001" customHeight="1" x14ac:dyDescent="0.2">
      <c r="A36" s="22" t="s">
        <v>10</v>
      </c>
      <c r="B36" s="18">
        <f t="shared" si="25"/>
        <v>1</v>
      </c>
      <c r="C36" s="26">
        <f>C87</f>
        <v>1</v>
      </c>
      <c r="D36" s="26">
        <f t="shared" ref="D36:H36" si="30">D87</f>
        <v>0</v>
      </c>
      <c r="E36" s="26">
        <f t="shared" si="30"/>
        <v>0</v>
      </c>
      <c r="F36" s="26">
        <f t="shared" si="30"/>
        <v>0</v>
      </c>
      <c r="G36" s="26">
        <f t="shared" si="30"/>
        <v>0</v>
      </c>
      <c r="H36" s="27">
        <f t="shared" si="30"/>
        <v>0</v>
      </c>
      <c r="I36" s="8"/>
    </row>
    <row r="37" spans="1:9" s="8" customFormat="1" ht="20.100000000000001" customHeight="1" x14ac:dyDescent="0.2">
      <c r="A37" s="21" t="s">
        <v>11</v>
      </c>
      <c r="B37" s="18">
        <f t="shared" si="25"/>
        <v>4</v>
      </c>
      <c r="C37" s="26">
        <f>C88+C135+C172</f>
        <v>3</v>
      </c>
      <c r="D37" s="26">
        <f t="shared" ref="D37:H37" si="31">D88+D135+D172</f>
        <v>1</v>
      </c>
      <c r="E37" s="26">
        <f t="shared" si="31"/>
        <v>0</v>
      </c>
      <c r="F37" s="26">
        <f t="shared" si="31"/>
        <v>0</v>
      </c>
      <c r="G37" s="26">
        <f t="shared" si="31"/>
        <v>0</v>
      </c>
      <c r="H37" s="27">
        <f t="shared" si="31"/>
        <v>0</v>
      </c>
    </row>
    <row r="38" spans="1:9" s="8" customFormat="1" ht="20.100000000000001" customHeight="1" x14ac:dyDescent="0.2">
      <c r="A38" s="21" t="s">
        <v>12</v>
      </c>
      <c r="B38" s="18">
        <f t="shared" si="25"/>
        <v>1</v>
      </c>
      <c r="C38" s="26">
        <f>C89</f>
        <v>1</v>
      </c>
      <c r="D38" s="26">
        <f t="shared" ref="D38:H38" si="32">D89</f>
        <v>0</v>
      </c>
      <c r="E38" s="26">
        <f t="shared" si="32"/>
        <v>0</v>
      </c>
      <c r="F38" s="26">
        <f t="shared" si="32"/>
        <v>0</v>
      </c>
      <c r="G38" s="26">
        <f t="shared" si="32"/>
        <v>0</v>
      </c>
      <c r="H38" s="27">
        <f t="shared" si="32"/>
        <v>0</v>
      </c>
    </row>
    <row r="39" spans="1:9" s="8" customFormat="1" ht="20.100000000000001" customHeight="1" x14ac:dyDescent="0.2">
      <c r="A39" s="43" t="s">
        <v>36</v>
      </c>
      <c r="B39" s="18">
        <f t="shared" si="25"/>
        <v>2</v>
      </c>
      <c r="C39" s="26">
        <f>C136</f>
        <v>1</v>
      </c>
      <c r="D39" s="26">
        <f t="shared" ref="D39:H39" si="33">D136</f>
        <v>0</v>
      </c>
      <c r="E39" s="26">
        <f t="shared" si="33"/>
        <v>0</v>
      </c>
      <c r="F39" s="26">
        <f t="shared" si="33"/>
        <v>0</v>
      </c>
      <c r="G39" s="26">
        <f t="shared" si="33"/>
        <v>1</v>
      </c>
      <c r="H39" s="27">
        <f t="shared" si="33"/>
        <v>0</v>
      </c>
    </row>
    <row r="40" spans="1:9" s="9" customFormat="1" ht="20.100000000000001" customHeight="1" x14ac:dyDescent="0.2">
      <c r="A40" s="24" t="s">
        <v>17</v>
      </c>
      <c r="B40" s="25">
        <f t="shared" ref="B40:H40" si="34">SUM(B41:B44)</f>
        <v>17</v>
      </c>
      <c r="C40" s="25">
        <f t="shared" si="34"/>
        <v>12</v>
      </c>
      <c r="D40" s="25">
        <f t="shared" si="34"/>
        <v>4</v>
      </c>
      <c r="E40" s="25">
        <f t="shared" si="34"/>
        <v>1</v>
      </c>
      <c r="F40" s="25">
        <f t="shared" si="34"/>
        <v>0</v>
      </c>
      <c r="G40" s="25">
        <f t="shared" si="34"/>
        <v>0</v>
      </c>
      <c r="H40" s="25">
        <f t="shared" si="34"/>
        <v>0</v>
      </c>
      <c r="I40" s="8"/>
    </row>
    <row r="41" spans="1:9" s="9" customFormat="1" ht="23.25" customHeight="1" x14ac:dyDescent="0.2">
      <c r="A41" s="17" t="s">
        <v>27</v>
      </c>
      <c r="B41" s="18">
        <f t="shared" ref="B41:B44" si="35">SUM(C41:H41)</f>
        <v>13</v>
      </c>
      <c r="C41" s="26">
        <f t="shared" ref="C41:H41" si="36">C91+C117+C138+C174</f>
        <v>10</v>
      </c>
      <c r="D41" s="26">
        <f t="shared" si="36"/>
        <v>3</v>
      </c>
      <c r="E41" s="26">
        <f t="shared" si="36"/>
        <v>0</v>
      </c>
      <c r="F41" s="26">
        <f t="shared" si="36"/>
        <v>0</v>
      </c>
      <c r="G41" s="26">
        <f t="shared" si="36"/>
        <v>0</v>
      </c>
      <c r="H41" s="27">
        <f t="shared" si="36"/>
        <v>0</v>
      </c>
      <c r="I41" s="8"/>
    </row>
    <row r="42" spans="1:9" s="9" customFormat="1" ht="20.25" customHeight="1" x14ac:dyDescent="0.2">
      <c r="A42" s="20" t="s">
        <v>29</v>
      </c>
      <c r="B42" s="18">
        <f t="shared" si="35"/>
        <v>2</v>
      </c>
      <c r="C42" s="26">
        <f>C92+C139</f>
        <v>1</v>
      </c>
      <c r="D42" s="26">
        <f t="shared" ref="D42:H42" si="37">D92+D139</f>
        <v>1</v>
      </c>
      <c r="E42" s="26">
        <f t="shared" si="37"/>
        <v>0</v>
      </c>
      <c r="F42" s="26">
        <f t="shared" si="37"/>
        <v>0</v>
      </c>
      <c r="G42" s="26">
        <f t="shared" si="37"/>
        <v>0</v>
      </c>
      <c r="H42" s="27">
        <f t="shared" si="37"/>
        <v>0</v>
      </c>
      <c r="I42" s="8"/>
    </row>
    <row r="43" spans="1:9" s="9" customFormat="1" ht="20.100000000000001" customHeight="1" x14ac:dyDescent="0.2">
      <c r="A43" s="21" t="s">
        <v>6</v>
      </c>
      <c r="B43" s="18">
        <f t="shared" si="35"/>
        <v>1</v>
      </c>
      <c r="C43" s="26">
        <f>C175</f>
        <v>0</v>
      </c>
      <c r="D43" s="26">
        <f t="shared" ref="D43:H43" si="38">D175</f>
        <v>0</v>
      </c>
      <c r="E43" s="26">
        <f t="shared" si="38"/>
        <v>1</v>
      </c>
      <c r="F43" s="26">
        <f t="shared" si="38"/>
        <v>0</v>
      </c>
      <c r="G43" s="26">
        <f t="shared" si="38"/>
        <v>0</v>
      </c>
      <c r="H43" s="27">
        <f t="shared" si="38"/>
        <v>0</v>
      </c>
      <c r="I43" s="8"/>
    </row>
    <row r="44" spans="1:9" s="9" customFormat="1" ht="20.100000000000001" customHeight="1" x14ac:dyDescent="0.2">
      <c r="A44" s="22" t="s">
        <v>9</v>
      </c>
      <c r="B44" s="18">
        <f t="shared" si="35"/>
        <v>1</v>
      </c>
      <c r="C44" s="26">
        <f>C176</f>
        <v>1</v>
      </c>
      <c r="D44" s="26">
        <f t="shared" ref="D44:H44" si="39">D176</f>
        <v>0</v>
      </c>
      <c r="E44" s="26">
        <f t="shared" si="39"/>
        <v>0</v>
      </c>
      <c r="F44" s="26">
        <f t="shared" si="39"/>
        <v>0</v>
      </c>
      <c r="G44" s="26">
        <f t="shared" si="39"/>
        <v>0</v>
      </c>
      <c r="H44" s="27">
        <f t="shared" si="39"/>
        <v>0</v>
      </c>
      <c r="I44" s="8"/>
    </row>
    <row r="45" spans="1:9" s="9" customFormat="1" ht="28.5" customHeight="1" x14ac:dyDescent="0.2">
      <c r="A45" s="28" t="s">
        <v>38</v>
      </c>
      <c r="B45" s="19">
        <f t="shared" ref="B45:H45" si="40">B46+B54</f>
        <v>1811</v>
      </c>
      <c r="C45" s="27">
        <f t="shared" si="40"/>
        <v>1760</v>
      </c>
      <c r="D45" s="27">
        <f t="shared" si="40"/>
        <v>44</v>
      </c>
      <c r="E45" s="27">
        <f t="shared" si="40"/>
        <v>7</v>
      </c>
      <c r="F45" s="27">
        <f t="shared" si="40"/>
        <v>0</v>
      </c>
      <c r="G45" s="27">
        <f t="shared" si="40"/>
        <v>0</v>
      </c>
      <c r="H45" s="27">
        <f t="shared" si="40"/>
        <v>0</v>
      </c>
      <c r="I45" s="8"/>
    </row>
    <row r="46" spans="1:9" s="8" customFormat="1" ht="20.100000000000001" customHeight="1" x14ac:dyDescent="0.2">
      <c r="A46" s="24" t="s">
        <v>13</v>
      </c>
      <c r="B46" s="25">
        <f>SUM(B47:B53)</f>
        <v>607</v>
      </c>
      <c r="C46" s="29">
        <f>SUM(C47:C53)</f>
        <v>568</v>
      </c>
      <c r="D46" s="29">
        <f t="shared" ref="D46:H46" si="41">SUM(D47:D53)</f>
        <v>33</v>
      </c>
      <c r="E46" s="29">
        <f t="shared" si="41"/>
        <v>6</v>
      </c>
      <c r="F46" s="29">
        <f t="shared" si="41"/>
        <v>0</v>
      </c>
      <c r="G46" s="29">
        <f t="shared" si="41"/>
        <v>0</v>
      </c>
      <c r="H46" s="29">
        <f t="shared" si="41"/>
        <v>0</v>
      </c>
    </row>
    <row r="47" spans="1:9" s="9" customFormat="1" ht="20.100000000000001" customHeight="1" x14ac:dyDescent="0.2">
      <c r="A47" s="17" t="s">
        <v>27</v>
      </c>
      <c r="B47" s="18">
        <f t="shared" ref="B47:B53" si="42">SUM(C47:H47)</f>
        <v>580</v>
      </c>
      <c r="C47" s="26">
        <f>C95+C142+C179</f>
        <v>565</v>
      </c>
      <c r="D47" s="26">
        <f t="shared" ref="D47:H47" si="43">D95+D142+D179</f>
        <v>15</v>
      </c>
      <c r="E47" s="26">
        <f t="shared" si="43"/>
        <v>0</v>
      </c>
      <c r="F47" s="26">
        <f t="shared" si="43"/>
        <v>0</v>
      </c>
      <c r="G47" s="26">
        <f t="shared" si="43"/>
        <v>0</v>
      </c>
      <c r="H47" s="27">
        <f t="shared" si="43"/>
        <v>0</v>
      </c>
      <c r="I47" s="8"/>
    </row>
    <row r="48" spans="1:9" s="9" customFormat="1" ht="20.100000000000001" customHeight="1" x14ac:dyDescent="0.2">
      <c r="A48" s="17" t="s">
        <v>28</v>
      </c>
      <c r="B48" s="18">
        <f t="shared" si="42"/>
        <v>7</v>
      </c>
      <c r="C48" s="26">
        <f>C96+C180</f>
        <v>0</v>
      </c>
      <c r="D48" s="26">
        <f t="shared" ref="D48:H48" si="44">D96+D180</f>
        <v>7</v>
      </c>
      <c r="E48" s="26">
        <f t="shared" si="44"/>
        <v>0</v>
      </c>
      <c r="F48" s="26">
        <f t="shared" si="44"/>
        <v>0</v>
      </c>
      <c r="G48" s="26">
        <f t="shared" si="44"/>
        <v>0</v>
      </c>
      <c r="H48" s="27">
        <f t="shared" si="44"/>
        <v>0</v>
      </c>
      <c r="I48" s="8"/>
    </row>
    <row r="49" spans="1:9" s="9" customFormat="1" ht="20.100000000000001" customHeight="1" x14ac:dyDescent="0.2">
      <c r="A49" s="20" t="s">
        <v>29</v>
      </c>
      <c r="B49" s="18">
        <f t="shared" si="42"/>
        <v>9</v>
      </c>
      <c r="C49" s="26">
        <f>C97+C181</f>
        <v>0</v>
      </c>
      <c r="D49" s="26">
        <f t="shared" ref="D49:H49" si="45">D97+D181</f>
        <v>5</v>
      </c>
      <c r="E49" s="26">
        <f t="shared" si="45"/>
        <v>4</v>
      </c>
      <c r="F49" s="26">
        <f t="shared" si="45"/>
        <v>0</v>
      </c>
      <c r="G49" s="26">
        <f t="shared" si="45"/>
        <v>0</v>
      </c>
      <c r="H49" s="27">
        <f t="shared" si="45"/>
        <v>0</v>
      </c>
      <c r="I49" s="8"/>
    </row>
    <row r="50" spans="1:9" s="9" customFormat="1" ht="20.100000000000001" customHeight="1" x14ac:dyDescent="0.2">
      <c r="A50" s="21" t="s">
        <v>6</v>
      </c>
      <c r="B50" s="18">
        <f t="shared" si="42"/>
        <v>4</v>
      </c>
      <c r="C50" s="26">
        <f>C98+C143</f>
        <v>1</v>
      </c>
      <c r="D50" s="26">
        <f t="shared" ref="D50:H50" si="46">D98+D143</f>
        <v>2</v>
      </c>
      <c r="E50" s="26">
        <f t="shared" si="46"/>
        <v>1</v>
      </c>
      <c r="F50" s="26">
        <f t="shared" si="46"/>
        <v>0</v>
      </c>
      <c r="G50" s="26">
        <f t="shared" si="46"/>
        <v>0</v>
      </c>
      <c r="H50" s="27">
        <f t="shared" si="46"/>
        <v>0</v>
      </c>
      <c r="I50" s="8"/>
    </row>
    <row r="51" spans="1:9" s="9" customFormat="1" ht="20.100000000000001" customHeight="1" x14ac:dyDescent="0.2">
      <c r="A51" s="21" t="s">
        <v>8</v>
      </c>
      <c r="B51" s="18">
        <f t="shared" si="42"/>
        <v>5</v>
      </c>
      <c r="C51" s="26">
        <f>C99+C182</f>
        <v>0</v>
      </c>
      <c r="D51" s="26">
        <f t="shared" ref="D51:H51" si="47">D99+D182</f>
        <v>4</v>
      </c>
      <c r="E51" s="26">
        <f t="shared" si="47"/>
        <v>1</v>
      </c>
      <c r="F51" s="26">
        <f t="shared" si="47"/>
        <v>0</v>
      </c>
      <c r="G51" s="26">
        <f t="shared" si="47"/>
        <v>0</v>
      </c>
      <c r="H51" s="27">
        <f t="shared" si="47"/>
        <v>0</v>
      </c>
      <c r="I51" s="8"/>
    </row>
    <row r="52" spans="1:9" s="8" customFormat="1" ht="20.100000000000001" customHeight="1" x14ac:dyDescent="0.2">
      <c r="A52" s="21" t="s">
        <v>12</v>
      </c>
      <c r="B52" s="18">
        <f t="shared" si="42"/>
        <v>1</v>
      </c>
      <c r="C52" s="26">
        <f>C183</f>
        <v>1</v>
      </c>
      <c r="D52" s="26">
        <f t="shared" ref="D52:H52" si="48">D183</f>
        <v>0</v>
      </c>
      <c r="E52" s="26">
        <f t="shared" si="48"/>
        <v>0</v>
      </c>
      <c r="F52" s="26">
        <f t="shared" si="48"/>
        <v>0</v>
      </c>
      <c r="G52" s="26">
        <f t="shared" si="48"/>
        <v>0</v>
      </c>
      <c r="H52" s="27">
        <f t="shared" si="48"/>
        <v>0</v>
      </c>
    </row>
    <row r="53" spans="1:9" s="8" customFormat="1" ht="20.100000000000001" customHeight="1" x14ac:dyDescent="0.2">
      <c r="A53" s="43" t="s">
        <v>36</v>
      </c>
      <c r="B53" s="18">
        <f t="shared" si="42"/>
        <v>1</v>
      </c>
      <c r="C53" s="26">
        <f>C100</f>
        <v>1</v>
      </c>
      <c r="D53" s="26">
        <f t="shared" ref="D53:H53" si="49">D100</f>
        <v>0</v>
      </c>
      <c r="E53" s="26">
        <f t="shared" si="49"/>
        <v>0</v>
      </c>
      <c r="F53" s="26">
        <f t="shared" si="49"/>
        <v>0</v>
      </c>
      <c r="G53" s="26">
        <f t="shared" si="49"/>
        <v>0</v>
      </c>
      <c r="H53" s="27">
        <f t="shared" si="49"/>
        <v>0</v>
      </c>
    </row>
    <row r="54" spans="1:9" s="8" customFormat="1" ht="20.100000000000001" customHeight="1" x14ac:dyDescent="0.2">
      <c r="A54" s="24" t="s">
        <v>15</v>
      </c>
      <c r="B54" s="25">
        <f t="shared" ref="B54:H54" si="50">SUM(B55:B58)</f>
        <v>1204</v>
      </c>
      <c r="C54" s="29">
        <f t="shared" si="50"/>
        <v>1192</v>
      </c>
      <c r="D54" s="29">
        <f t="shared" si="50"/>
        <v>11</v>
      </c>
      <c r="E54" s="29">
        <f t="shared" si="50"/>
        <v>1</v>
      </c>
      <c r="F54" s="29">
        <f t="shared" si="50"/>
        <v>0</v>
      </c>
      <c r="G54" s="29">
        <f t="shared" si="50"/>
        <v>0</v>
      </c>
      <c r="H54" s="29">
        <f t="shared" si="50"/>
        <v>0</v>
      </c>
    </row>
    <row r="55" spans="1:9" s="9" customFormat="1" ht="20.100000000000001" customHeight="1" x14ac:dyDescent="0.2">
      <c r="A55" s="17" t="s">
        <v>27</v>
      </c>
      <c r="B55" s="18">
        <f t="shared" ref="B55:B58" si="51">SUM(C55:H55)</f>
        <v>1199</v>
      </c>
      <c r="C55" s="26">
        <f t="shared" ref="C55:H55" si="52">C102+C120+C145+C185</f>
        <v>1188</v>
      </c>
      <c r="D55" s="26">
        <f t="shared" si="52"/>
        <v>11</v>
      </c>
      <c r="E55" s="26">
        <f t="shared" si="52"/>
        <v>0</v>
      </c>
      <c r="F55" s="26">
        <f t="shared" si="52"/>
        <v>0</v>
      </c>
      <c r="G55" s="26">
        <f t="shared" si="52"/>
        <v>0</v>
      </c>
      <c r="H55" s="27">
        <f t="shared" si="52"/>
        <v>0</v>
      </c>
      <c r="I55" s="8"/>
    </row>
    <row r="56" spans="1:9" s="9" customFormat="1" ht="20.100000000000001" customHeight="1" x14ac:dyDescent="0.2">
      <c r="A56" s="17" t="s">
        <v>28</v>
      </c>
      <c r="B56" s="18">
        <f t="shared" si="51"/>
        <v>1</v>
      </c>
      <c r="C56" s="26">
        <f>C103</f>
        <v>1</v>
      </c>
      <c r="D56" s="26">
        <f t="shared" ref="D56:H56" si="53">D103</f>
        <v>0</v>
      </c>
      <c r="E56" s="26">
        <f t="shared" si="53"/>
        <v>0</v>
      </c>
      <c r="F56" s="26">
        <f t="shared" si="53"/>
        <v>0</v>
      </c>
      <c r="G56" s="26">
        <f t="shared" si="53"/>
        <v>0</v>
      </c>
      <c r="H56" s="27">
        <f t="shared" si="53"/>
        <v>0</v>
      </c>
      <c r="I56" s="8"/>
    </row>
    <row r="57" spans="1:9" s="9" customFormat="1" ht="20.100000000000001" customHeight="1" x14ac:dyDescent="0.2">
      <c r="A57" s="20" t="s">
        <v>29</v>
      </c>
      <c r="B57" s="18">
        <f t="shared" si="51"/>
        <v>1</v>
      </c>
      <c r="C57" s="26">
        <f>C104</f>
        <v>1</v>
      </c>
      <c r="D57" s="26">
        <f t="shared" ref="D57:H57" si="54">D104</f>
        <v>0</v>
      </c>
      <c r="E57" s="26">
        <f t="shared" si="54"/>
        <v>0</v>
      </c>
      <c r="F57" s="26">
        <f t="shared" si="54"/>
        <v>0</v>
      </c>
      <c r="G57" s="26">
        <f t="shared" si="54"/>
        <v>0</v>
      </c>
      <c r="H57" s="27">
        <f t="shared" si="54"/>
        <v>0</v>
      </c>
      <c r="I57" s="8"/>
    </row>
    <row r="58" spans="1:9" s="9" customFormat="1" ht="20.100000000000001" customHeight="1" x14ac:dyDescent="0.2">
      <c r="A58" s="21" t="s">
        <v>6</v>
      </c>
      <c r="B58" s="18">
        <f t="shared" si="51"/>
        <v>3</v>
      </c>
      <c r="C58" s="26">
        <f>C105+C146</f>
        <v>2</v>
      </c>
      <c r="D58" s="26">
        <f t="shared" ref="D58:H58" si="55">D105+D146</f>
        <v>0</v>
      </c>
      <c r="E58" s="26">
        <f t="shared" si="55"/>
        <v>1</v>
      </c>
      <c r="F58" s="26">
        <f t="shared" si="55"/>
        <v>0</v>
      </c>
      <c r="G58" s="26">
        <f t="shared" si="55"/>
        <v>0</v>
      </c>
      <c r="H58" s="27">
        <f t="shared" si="55"/>
        <v>0</v>
      </c>
      <c r="I58" s="8"/>
    </row>
    <row r="59" spans="1:9" s="7" customFormat="1" ht="22.5" customHeight="1" x14ac:dyDescent="0.2">
      <c r="A59" s="13"/>
      <c r="B59" s="45" t="s">
        <v>18</v>
      </c>
      <c r="C59" s="46"/>
      <c r="D59" s="46"/>
      <c r="E59" s="46"/>
      <c r="F59" s="46"/>
      <c r="G59" s="46"/>
      <c r="H59" s="46"/>
      <c r="I59" s="10"/>
    </row>
    <row r="60" spans="1:9" s="9" customFormat="1" ht="21" customHeight="1" x14ac:dyDescent="0.2">
      <c r="A60" s="15" t="s">
        <v>5</v>
      </c>
      <c r="B60" s="16">
        <f t="shared" ref="B60:H60" si="56">B71+B79+B93</f>
        <v>1668</v>
      </c>
      <c r="C60" s="16">
        <f t="shared" si="56"/>
        <v>1543</v>
      </c>
      <c r="D60" s="16">
        <f t="shared" si="56"/>
        <v>73</v>
      </c>
      <c r="E60" s="16">
        <f t="shared" si="56"/>
        <v>10</v>
      </c>
      <c r="F60" s="16">
        <f t="shared" si="56"/>
        <v>2</v>
      </c>
      <c r="G60" s="16">
        <f t="shared" si="56"/>
        <v>38</v>
      </c>
      <c r="H60" s="16">
        <f t="shared" si="56"/>
        <v>2</v>
      </c>
      <c r="I60" s="8"/>
    </row>
    <row r="61" spans="1:9" s="9" customFormat="1" ht="22.5" customHeight="1" x14ac:dyDescent="0.2">
      <c r="A61" s="38" t="s">
        <v>27</v>
      </c>
      <c r="B61" s="18">
        <f>SUM(C61:H61)</f>
        <v>1531</v>
      </c>
      <c r="C61" s="19">
        <f t="shared" ref="C61:H61" si="57">C73+C81+C91+C95+C102</f>
        <v>1483</v>
      </c>
      <c r="D61" s="19">
        <f t="shared" si="57"/>
        <v>47</v>
      </c>
      <c r="E61" s="19">
        <f t="shared" si="57"/>
        <v>1</v>
      </c>
      <c r="F61" s="19">
        <f t="shared" si="57"/>
        <v>0</v>
      </c>
      <c r="G61" s="19">
        <f t="shared" si="57"/>
        <v>0</v>
      </c>
      <c r="H61" s="19">
        <f t="shared" si="57"/>
        <v>0</v>
      </c>
      <c r="I61" s="8"/>
    </row>
    <row r="62" spans="1:9" s="9" customFormat="1" ht="22.5" customHeight="1" x14ac:dyDescent="0.2">
      <c r="A62" s="38" t="s">
        <v>28</v>
      </c>
      <c r="B62" s="18">
        <f t="shared" ref="B62:B70" si="58">SUM(C62:H62)</f>
        <v>8</v>
      </c>
      <c r="C62" s="19">
        <f>+C82+C96+C103</f>
        <v>2</v>
      </c>
      <c r="D62" s="19">
        <f t="shared" ref="D62:H62" si="59">+D82+D96+D103</f>
        <v>6</v>
      </c>
      <c r="E62" s="19">
        <f t="shared" si="59"/>
        <v>0</v>
      </c>
      <c r="F62" s="19">
        <f t="shared" si="59"/>
        <v>0</v>
      </c>
      <c r="G62" s="19">
        <f t="shared" si="59"/>
        <v>0</v>
      </c>
      <c r="H62" s="19">
        <f t="shared" si="59"/>
        <v>0</v>
      </c>
      <c r="I62" s="8"/>
    </row>
    <row r="63" spans="1:9" s="9" customFormat="1" ht="22.5" customHeight="1" x14ac:dyDescent="0.2">
      <c r="A63" s="40" t="s">
        <v>29</v>
      </c>
      <c r="B63" s="18">
        <f t="shared" si="58"/>
        <v>91</v>
      </c>
      <c r="C63" s="19">
        <f t="shared" ref="C63:H63" si="60">C74+C83+C92+C97+C104</f>
        <v>40</v>
      </c>
      <c r="D63" s="19">
        <f t="shared" si="60"/>
        <v>7</v>
      </c>
      <c r="E63" s="19">
        <f t="shared" si="60"/>
        <v>5</v>
      </c>
      <c r="F63" s="19">
        <f t="shared" si="60"/>
        <v>0</v>
      </c>
      <c r="G63" s="19">
        <f t="shared" si="60"/>
        <v>37</v>
      </c>
      <c r="H63" s="19">
        <f t="shared" si="60"/>
        <v>2</v>
      </c>
      <c r="I63" s="8"/>
    </row>
    <row r="64" spans="1:9" s="9" customFormat="1" ht="22.5" customHeight="1" x14ac:dyDescent="0.2">
      <c r="A64" s="39" t="s">
        <v>6</v>
      </c>
      <c r="B64" s="18">
        <f t="shared" si="58"/>
        <v>21</v>
      </c>
      <c r="C64" s="19">
        <f>C75+C84+C98+C105</f>
        <v>11</v>
      </c>
      <c r="D64" s="19">
        <f t="shared" ref="D64:H64" si="61">D75+D84+D98+D105</f>
        <v>6</v>
      </c>
      <c r="E64" s="19">
        <f t="shared" si="61"/>
        <v>3</v>
      </c>
      <c r="F64" s="19">
        <f t="shared" si="61"/>
        <v>1</v>
      </c>
      <c r="G64" s="19">
        <f t="shared" si="61"/>
        <v>0</v>
      </c>
      <c r="H64" s="19">
        <f t="shared" si="61"/>
        <v>0</v>
      </c>
      <c r="I64" s="8"/>
    </row>
    <row r="65" spans="1:9" s="9" customFormat="1" ht="22.5" customHeight="1" x14ac:dyDescent="0.2">
      <c r="A65" s="39" t="s">
        <v>7</v>
      </c>
      <c r="B65" s="18">
        <f t="shared" si="58"/>
        <v>3</v>
      </c>
      <c r="C65" s="19">
        <f>C85</f>
        <v>1</v>
      </c>
      <c r="D65" s="19">
        <f t="shared" ref="D65:H65" si="62">D85</f>
        <v>2</v>
      </c>
      <c r="E65" s="19">
        <f t="shared" si="62"/>
        <v>0</v>
      </c>
      <c r="F65" s="19">
        <f t="shared" si="62"/>
        <v>0</v>
      </c>
      <c r="G65" s="19">
        <f t="shared" si="62"/>
        <v>0</v>
      </c>
      <c r="H65" s="19">
        <f t="shared" si="62"/>
        <v>0</v>
      </c>
      <c r="I65" s="8"/>
    </row>
    <row r="66" spans="1:9" s="9" customFormat="1" ht="22.5" customHeight="1" x14ac:dyDescent="0.2">
      <c r="A66" s="39" t="s">
        <v>8</v>
      </c>
      <c r="B66" s="18">
        <f t="shared" si="58"/>
        <v>6</v>
      </c>
      <c r="C66" s="19">
        <f>C76+C86+C99</f>
        <v>1</v>
      </c>
      <c r="D66" s="19">
        <f t="shared" ref="D66:H66" si="63">D76+D86+D99</f>
        <v>4</v>
      </c>
      <c r="E66" s="19">
        <f t="shared" si="63"/>
        <v>1</v>
      </c>
      <c r="F66" s="19">
        <f t="shared" si="63"/>
        <v>0</v>
      </c>
      <c r="G66" s="19">
        <f t="shared" si="63"/>
        <v>0</v>
      </c>
      <c r="H66" s="19">
        <f t="shared" si="63"/>
        <v>0</v>
      </c>
      <c r="I66" s="8"/>
    </row>
    <row r="67" spans="1:9" s="9" customFormat="1" ht="22.5" customHeight="1" x14ac:dyDescent="0.2">
      <c r="A67" s="41" t="s">
        <v>10</v>
      </c>
      <c r="B67" s="18">
        <f t="shared" si="58"/>
        <v>1</v>
      </c>
      <c r="C67" s="19">
        <f>C87</f>
        <v>1</v>
      </c>
      <c r="D67" s="19">
        <f t="shared" ref="D67:H67" si="64">D87</f>
        <v>0</v>
      </c>
      <c r="E67" s="19">
        <f t="shared" si="64"/>
        <v>0</v>
      </c>
      <c r="F67" s="19">
        <f t="shared" si="64"/>
        <v>0</v>
      </c>
      <c r="G67" s="19">
        <f t="shared" si="64"/>
        <v>0</v>
      </c>
      <c r="H67" s="19">
        <f t="shared" si="64"/>
        <v>0</v>
      </c>
      <c r="I67" s="8"/>
    </row>
    <row r="68" spans="1:9" s="8" customFormat="1" ht="22.5" customHeight="1" x14ac:dyDescent="0.2">
      <c r="A68" s="39" t="s">
        <v>11</v>
      </c>
      <c r="B68" s="18">
        <f t="shared" si="58"/>
        <v>2</v>
      </c>
      <c r="C68" s="19">
        <f>C88</f>
        <v>1</v>
      </c>
      <c r="D68" s="19">
        <f t="shared" ref="D68:H68" si="65">D88</f>
        <v>1</v>
      </c>
      <c r="E68" s="19">
        <f t="shared" si="65"/>
        <v>0</v>
      </c>
      <c r="F68" s="19">
        <f t="shared" si="65"/>
        <v>0</v>
      </c>
      <c r="G68" s="19">
        <f t="shared" si="65"/>
        <v>0</v>
      </c>
      <c r="H68" s="19">
        <f t="shared" si="65"/>
        <v>0</v>
      </c>
    </row>
    <row r="69" spans="1:9" s="8" customFormat="1" ht="22.5" customHeight="1" x14ac:dyDescent="0.2">
      <c r="A69" s="39" t="s">
        <v>12</v>
      </c>
      <c r="B69" s="18">
        <f t="shared" si="58"/>
        <v>3</v>
      </c>
      <c r="C69" s="19">
        <f t="shared" ref="C69:G69" si="66">C77+C89</f>
        <v>1</v>
      </c>
      <c r="D69" s="19">
        <f t="shared" si="66"/>
        <v>0</v>
      </c>
      <c r="E69" s="19">
        <f t="shared" si="66"/>
        <v>0</v>
      </c>
      <c r="F69" s="19">
        <f t="shared" si="66"/>
        <v>1</v>
      </c>
      <c r="G69" s="19">
        <f t="shared" si="66"/>
        <v>1</v>
      </c>
      <c r="H69" s="19">
        <f>H77+H89</f>
        <v>0</v>
      </c>
    </row>
    <row r="70" spans="1:9" s="8" customFormat="1" ht="22.5" customHeight="1" x14ac:dyDescent="0.2">
      <c r="A70" s="42" t="s">
        <v>36</v>
      </c>
      <c r="B70" s="18">
        <f t="shared" si="58"/>
        <v>2</v>
      </c>
      <c r="C70" s="19">
        <f t="shared" ref="C70:G70" si="67">C78+C100</f>
        <v>2</v>
      </c>
      <c r="D70" s="19">
        <f t="shared" si="67"/>
        <v>0</v>
      </c>
      <c r="E70" s="19">
        <f t="shared" si="67"/>
        <v>0</v>
      </c>
      <c r="F70" s="19">
        <f t="shared" si="67"/>
        <v>0</v>
      </c>
      <c r="G70" s="19">
        <f t="shared" si="67"/>
        <v>0</v>
      </c>
      <c r="H70" s="19">
        <f>H78+H100</f>
        <v>0</v>
      </c>
    </row>
    <row r="71" spans="1:9" s="8" customFormat="1" ht="27" customHeight="1" x14ac:dyDescent="0.2">
      <c r="A71" s="23" t="s">
        <v>14</v>
      </c>
      <c r="B71" s="19">
        <f>B72</f>
        <v>61</v>
      </c>
      <c r="C71" s="19">
        <f>C72</f>
        <v>7</v>
      </c>
      <c r="D71" s="19">
        <f t="shared" ref="D71" si="68">D72</f>
        <v>14</v>
      </c>
      <c r="E71" s="19">
        <f t="shared" ref="E71" si="69">E72</f>
        <v>1</v>
      </c>
      <c r="F71" s="19">
        <f t="shared" ref="F71" si="70">F72</f>
        <v>2</v>
      </c>
      <c r="G71" s="19">
        <f t="shared" ref="G71" si="71">G72</f>
        <v>37</v>
      </c>
      <c r="H71" s="19">
        <f t="shared" ref="H71" si="72">H72</f>
        <v>0</v>
      </c>
    </row>
    <row r="72" spans="1:9" s="8" customFormat="1" ht="21.75" customHeight="1" x14ac:dyDescent="0.2">
      <c r="A72" s="24" t="s">
        <v>14</v>
      </c>
      <c r="B72" s="25">
        <f t="shared" ref="B72:H72" si="73">SUM(B73:B78)</f>
        <v>61</v>
      </c>
      <c r="C72" s="25">
        <f t="shared" si="73"/>
        <v>7</v>
      </c>
      <c r="D72" s="25">
        <f t="shared" si="73"/>
        <v>14</v>
      </c>
      <c r="E72" s="25">
        <f t="shared" si="73"/>
        <v>1</v>
      </c>
      <c r="F72" s="25">
        <f t="shared" si="73"/>
        <v>2</v>
      </c>
      <c r="G72" s="25">
        <f t="shared" si="73"/>
        <v>37</v>
      </c>
      <c r="H72" s="25">
        <f t="shared" si="73"/>
        <v>0</v>
      </c>
    </row>
    <row r="73" spans="1:9" s="9" customFormat="1" ht="23.25" customHeight="1" x14ac:dyDescent="0.2">
      <c r="A73" s="17" t="s">
        <v>27</v>
      </c>
      <c r="B73" s="18">
        <f>SUM(C73:H73)</f>
        <v>14</v>
      </c>
      <c r="C73" s="26">
        <v>4</v>
      </c>
      <c r="D73" s="26">
        <v>10</v>
      </c>
      <c r="E73" s="26">
        <v>0</v>
      </c>
      <c r="F73" s="26">
        <v>0</v>
      </c>
      <c r="G73" s="26">
        <v>0</v>
      </c>
      <c r="H73" s="27">
        <v>0</v>
      </c>
      <c r="I73" s="8"/>
    </row>
    <row r="74" spans="1:9" s="9" customFormat="1" ht="23.25" customHeight="1" x14ac:dyDescent="0.2">
      <c r="A74" s="20" t="s">
        <v>29</v>
      </c>
      <c r="B74" s="18">
        <f t="shared" ref="B74:B78" si="74">SUM(C74:H74)</f>
        <v>36</v>
      </c>
      <c r="C74" s="26">
        <v>0</v>
      </c>
      <c r="D74" s="26">
        <v>0</v>
      </c>
      <c r="E74" s="26">
        <v>0</v>
      </c>
      <c r="F74" s="26">
        <v>0</v>
      </c>
      <c r="G74" s="26">
        <v>36</v>
      </c>
      <c r="H74" s="27">
        <v>0</v>
      </c>
      <c r="I74" s="8"/>
    </row>
    <row r="75" spans="1:9" s="9" customFormat="1" ht="23.25" customHeight="1" x14ac:dyDescent="0.2">
      <c r="A75" s="21" t="s">
        <v>6</v>
      </c>
      <c r="B75" s="18">
        <f t="shared" si="74"/>
        <v>7</v>
      </c>
      <c r="C75" s="26">
        <v>2</v>
      </c>
      <c r="D75" s="26">
        <v>3</v>
      </c>
      <c r="E75" s="26">
        <v>1</v>
      </c>
      <c r="F75" s="26">
        <v>1</v>
      </c>
      <c r="G75" s="26">
        <v>0</v>
      </c>
      <c r="H75" s="27">
        <v>0</v>
      </c>
      <c r="I75" s="8"/>
    </row>
    <row r="76" spans="1:9" s="9" customFormat="1" ht="23.25" customHeight="1" x14ac:dyDescent="0.2">
      <c r="A76" s="21" t="s">
        <v>8</v>
      </c>
      <c r="B76" s="18">
        <f t="shared" si="74"/>
        <v>1</v>
      </c>
      <c r="C76" s="26">
        <v>0</v>
      </c>
      <c r="D76" s="26">
        <v>1</v>
      </c>
      <c r="E76" s="26">
        <v>0</v>
      </c>
      <c r="F76" s="26">
        <v>0</v>
      </c>
      <c r="G76" s="26">
        <v>0</v>
      </c>
      <c r="H76" s="27">
        <v>0</v>
      </c>
      <c r="I76" s="8"/>
    </row>
    <row r="77" spans="1:9" s="8" customFormat="1" ht="23.25" customHeight="1" x14ac:dyDescent="0.2">
      <c r="A77" s="21" t="s">
        <v>12</v>
      </c>
      <c r="B77" s="18">
        <f t="shared" si="74"/>
        <v>2</v>
      </c>
      <c r="C77" s="26">
        <v>0</v>
      </c>
      <c r="D77" s="26">
        <v>0</v>
      </c>
      <c r="E77" s="26">
        <v>0</v>
      </c>
      <c r="F77" s="26">
        <v>1</v>
      </c>
      <c r="G77" s="26">
        <v>1</v>
      </c>
      <c r="H77" s="27">
        <v>0</v>
      </c>
    </row>
    <row r="78" spans="1:9" s="8" customFormat="1" ht="23.25" customHeight="1" x14ac:dyDescent="0.2">
      <c r="A78" s="43" t="s">
        <v>36</v>
      </c>
      <c r="B78" s="18">
        <f t="shared" si="74"/>
        <v>1</v>
      </c>
      <c r="C78" s="26">
        <v>1</v>
      </c>
      <c r="D78" s="26">
        <v>0</v>
      </c>
      <c r="E78" s="26">
        <v>0</v>
      </c>
      <c r="F78" s="26">
        <v>0</v>
      </c>
      <c r="G78" s="26">
        <v>0</v>
      </c>
      <c r="H78" s="27">
        <v>0</v>
      </c>
    </row>
    <row r="79" spans="1:9" s="8" customFormat="1" ht="30" customHeight="1" x14ac:dyDescent="0.2">
      <c r="A79" s="28" t="s">
        <v>16</v>
      </c>
      <c r="B79" s="19">
        <f t="shared" ref="B79:H79" si="75">B80+B90</f>
        <v>608</v>
      </c>
      <c r="C79" s="19">
        <f t="shared" si="75"/>
        <v>582</v>
      </c>
      <c r="D79" s="19">
        <f t="shared" si="75"/>
        <v>21</v>
      </c>
      <c r="E79" s="19">
        <f t="shared" si="75"/>
        <v>2</v>
      </c>
      <c r="F79" s="19">
        <f t="shared" si="75"/>
        <v>0</v>
      </c>
      <c r="G79" s="19">
        <f t="shared" si="75"/>
        <v>1</v>
      </c>
      <c r="H79" s="19">
        <f t="shared" si="75"/>
        <v>2</v>
      </c>
    </row>
    <row r="80" spans="1:9" s="9" customFormat="1" ht="20.25" customHeight="1" x14ac:dyDescent="0.2">
      <c r="A80" s="24" t="s">
        <v>16</v>
      </c>
      <c r="B80" s="25">
        <f t="shared" ref="B80:H80" si="76">SUM(B81:B89)</f>
        <v>602</v>
      </c>
      <c r="C80" s="25">
        <f t="shared" si="76"/>
        <v>579</v>
      </c>
      <c r="D80" s="25">
        <f t="shared" si="76"/>
        <v>18</v>
      </c>
      <c r="E80" s="25">
        <f t="shared" si="76"/>
        <v>2</v>
      </c>
      <c r="F80" s="25">
        <f t="shared" si="76"/>
        <v>0</v>
      </c>
      <c r="G80" s="25">
        <f t="shared" si="76"/>
        <v>1</v>
      </c>
      <c r="H80" s="25">
        <f t="shared" si="76"/>
        <v>2</v>
      </c>
      <c r="I80" s="8"/>
    </row>
    <row r="81" spans="1:9" s="9" customFormat="1" ht="20.25" customHeight="1" x14ac:dyDescent="0.2">
      <c r="A81" s="17" t="s">
        <v>27</v>
      </c>
      <c r="B81" s="18">
        <f t="shared" ref="B81:B89" si="77">SUM(C81:H81)</f>
        <v>537</v>
      </c>
      <c r="C81" s="26">
        <v>527</v>
      </c>
      <c r="D81" s="26">
        <v>9</v>
      </c>
      <c r="E81" s="26">
        <v>1</v>
      </c>
      <c r="F81" s="26">
        <v>0</v>
      </c>
      <c r="G81" s="26">
        <v>0</v>
      </c>
      <c r="H81" s="27">
        <v>0</v>
      </c>
      <c r="I81" s="8"/>
    </row>
    <row r="82" spans="1:9" s="9" customFormat="1" ht="20.25" customHeight="1" x14ac:dyDescent="0.2">
      <c r="A82" s="17" t="s">
        <v>28</v>
      </c>
      <c r="B82" s="18">
        <f t="shared" si="77"/>
        <v>1</v>
      </c>
      <c r="C82" s="26">
        <v>1</v>
      </c>
      <c r="D82" s="26">
        <v>0</v>
      </c>
      <c r="E82" s="26">
        <v>0</v>
      </c>
      <c r="F82" s="26">
        <v>0</v>
      </c>
      <c r="G82" s="26">
        <v>0</v>
      </c>
      <c r="H82" s="27">
        <v>0</v>
      </c>
      <c r="I82" s="8"/>
    </row>
    <row r="83" spans="1:9" s="9" customFormat="1" ht="20.25" customHeight="1" x14ac:dyDescent="0.2">
      <c r="A83" s="20" t="s">
        <v>29</v>
      </c>
      <c r="B83" s="18">
        <f t="shared" si="77"/>
        <v>46</v>
      </c>
      <c r="C83" s="26">
        <v>39</v>
      </c>
      <c r="D83" s="26">
        <v>3</v>
      </c>
      <c r="E83" s="26">
        <v>1</v>
      </c>
      <c r="F83" s="26"/>
      <c r="G83" s="26">
        <v>1</v>
      </c>
      <c r="H83" s="27">
        <v>2</v>
      </c>
      <c r="I83" s="8"/>
    </row>
    <row r="84" spans="1:9" s="9" customFormat="1" ht="20.25" customHeight="1" x14ac:dyDescent="0.2">
      <c r="A84" s="21" t="s">
        <v>6</v>
      </c>
      <c r="B84" s="18">
        <f t="shared" si="77"/>
        <v>9</v>
      </c>
      <c r="C84" s="26">
        <v>7</v>
      </c>
      <c r="D84" s="26">
        <v>2</v>
      </c>
      <c r="E84" s="26">
        <v>0</v>
      </c>
      <c r="F84" s="26">
        <v>0</v>
      </c>
      <c r="G84" s="26">
        <v>0</v>
      </c>
      <c r="H84" s="27">
        <v>0</v>
      </c>
      <c r="I84" s="8"/>
    </row>
    <row r="85" spans="1:9" s="9" customFormat="1" ht="20.25" customHeight="1" x14ac:dyDescent="0.2">
      <c r="A85" s="21" t="s">
        <v>7</v>
      </c>
      <c r="B85" s="18">
        <f t="shared" si="77"/>
        <v>3</v>
      </c>
      <c r="C85" s="26">
        <v>1</v>
      </c>
      <c r="D85" s="26">
        <v>2</v>
      </c>
      <c r="E85" s="26">
        <v>0</v>
      </c>
      <c r="F85" s="26">
        <v>0</v>
      </c>
      <c r="G85" s="26">
        <v>0</v>
      </c>
      <c r="H85" s="27">
        <v>0</v>
      </c>
      <c r="I85" s="8"/>
    </row>
    <row r="86" spans="1:9" s="9" customFormat="1" ht="20.25" customHeight="1" x14ac:dyDescent="0.2">
      <c r="A86" s="21" t="s">
        <v>8</v>
      </c>
      <c r="B86" s="18">
        <f t="shared" si="77"/>
        <v>2</v>
      </c>
      <c r="C86" s="26">
        <v>1</v>
      </c>
      <c r="D86" s="26">
        <v>1</v>
      </c>
      <c r="E86" s="26">
        <v>0</v>
      </c>
      <c r="F86" s="26">
        <v>0</v>
      </c>
      <c r="G86" s="26">
        <v>0</v>
      </c>
      <c r="H86" s="27">
        <v>0</v>
      </c>
      <c r="I86" s="8"/>
    </row>
    <row r="87" spans="1:9" s="9" customFormat="1" ht="20.25" customHeight="1" x14ac:dyDescent="0.2">
      <c r="A87" s="22" t="s">
        <v>10</v>
      </c>
      <c r="B87" s="18">
        <f t="shared" si="77"/>
        <v>1</v>
      </c>
      <c r="C87" s="26">
        <v>1</v>
      </c>
      <c r="D87" s="26">
        <v>0</v>
      </c>
      <c r="E87" s="26">
        <v>0</v>
      </c>
      <c r="F87" s="26">
        <v>0</v>
      </c>
      <c r="G87" s="26">
        <v>0</v>
      </c>
      <c r="H87" s="27">
        <v>0</v>
      </c>
      <c r="I87" s="8"/>
    </row>
    <row r="88" spans="1:9" s="8" customFormat="1" ht="20.25" customHeight="1" x14ac:dyDescent="0.2">
      <c r="A88" s="21" t="s">
        <v>11</v>
      </c>
      <c r="B88" s="18">
        <f t="shared" si="77"/>
        <v>2</v>
      </c>
      <c r="C88" s="26">
        <v>1</v>
      </c>
      <c r="D88" s="26">
        <v>1</v>
      </c>
      <c r="E88" s="26">
        <v>0</v>
      </c>
      <c r="F88" s="26">
        <v>0</v>
      </c>
      <c r="G88" s="26">
        <v>0</v>
      </c>
      <c r="H88" s="27">
        <v>0</v>
      </c>
    </row>
    <row r="89" spans="1:9" s="8" customFormat="1" ht="20.25" customHeight="1" x14ac:dyDescent="0.2">
      <c r="A89" s="21" t="s">
        <v>12</v>
      </c>
      <c r="B89" s="18">
        <f t="shared" si="77"/>
        <v>1</v>
      </c>
      <c r="C89" s="26">
        <v>1</v>
      </c>
      <c r="D89" s="26">
        <v>0</v>
      </c>
      <c r="E89" s="26">
        <v>0</v>
      </c>
      <c r="F89" s="26">
        <v>0</v>
      </c>
      <c r="G89" s="26">
        <v>0</v>
      </c>
      <c r="H89" s="27">
        <v>0</v>
      </c>
    </row>
    <row r="90" spans="1:9" s="9" customFormat="1" ht="20.25" customHeight="1" x14ac:dyDescent="0.2">
      <c r="A90" s="24" t="s">
        <v>17</v>
      </c>
      <c r="B90" s="25">
        <f t="shared" ref="B90:H90" si="78">SUM(B91:B92)</f>
        <v>6</v>
      </c>
      <c r="C90" s="25">
        <f t="shared" si="78"/>
        <v>3</v>
      </c>
      <c r="D90" s="25">
        <f t="shared" si="78"/>
        <v>3</v>
      </c>
      <c r="E90" s="25">
        <f t="shared" si="78"/>
        <v>0</v>
      </c>
      <c r="F90" s="25">
        <f t="shared" si="78"/>
        <v>0</v>
      </c>
      <c r="G90" s="25">
        <f t="shared" si="78"/>
        <v>0</v>
      </c>
      <c r="H90" s="25">
        <f t="shared" si="78"/>
        <v>0</v>
      </c>
      <c r="I90" s="8"/>
    </row>
    <row r="91" spans="1:9" s="9" customFormat="1" ht="20.25" customHeight="1" x14ac:dyDescent="0.2">
      <c r="A91" s="17" t="s">
        <v>27</v>
      </c>
      <c r="B91" s="18">
        <f t="shared" ref="B91:B92" si="79">SUM(C91:H91)</f>
        <v>5</v>
      </c>
      <c r="C91" s="26">
        <v>3</v>
      </c>
      <c r="D91" s="26">
        <v>2</v>
      </c>
      <c r="E91" s="26">
        <v>0</v>
      </c>
      <c r="F91" s="26">
        <v>0</v>
      </c>
      <c r="G91" s="26">
        <v>0</v>
      </c>
      <c r="H91" s="27">
        <v>0</v>
      </c>
      <c r="I91" s="8"/>
    </row>
    <row r="92" spans="1:9" s="9" customFormat="1" ht="20.25" customHeight="1" x14ac:dyDescent="0.2">
      <c r="A92" s="20" t="s">
        <v>29</v>
      </c>
      <c r="B92" s="18">
        <f t="shared" si="79"/>
        <v>1</v>
      </c>
      <c r="C92" s="26">
        <v>0</v>
      </c>
      <c r="D92" s="26">
        <v>1</v>
      </c>
      <c r="E92" s="26">
        <v>0</v>
      </c>
      <c r="F92" s="26">
        <v>0</v>
      </c>
      <c r="G92" s="26">
        <v>0</v>
      </c>
      <c r="H92" s="27">
        <v>0</v>
      </c>
      <c r="I92" s="8"/>
    </row>
    <row r="93" spans="1:9" s="9" customFormat="1" ht="30" customHeight="1" x14ac:dyDescent="0.2">
      <c r="A93" s="28" t="s">
        <v>38</v>
      </c>
      <c r="B93" s="19">
        <f t="shared" ref="B93:H93" si="80">B94+B101</f>
        <v>999</v>
      </c>
      <c r="C93" s="19">
        <f t="shared" si="80"/>
        <v>954</v>
      </c>
      <c r="D93" s="19">
        <f t="shared" si="80"/>
        <v>38</v>
      </c>
      <c r="E93" s="19">
        <f t="shared" si="80"/>
        <v>7</v>
      </c>
      <c r="F93" s="19">
        <f t="shared" si="80"/>
        <v>0</v>
      </c>
      <c r="G93" s="19">
        <f t="shared" si="80"/>
        <v>0</v>
      </c>
      <c r="H93" s="19">
        <f t="shared" si="80"/>
        <v>0</v>
      </c>
      <c r="I93" s="8"/>
    </row>
    <row r="94" spans="1:9" s="8" customFormat="1" ht="31.5" customHeight="1" x14ac:dyDescent="0.2">
      <c r="A94" s="24" t="s">
        <v>13</v>
      </c>
      <c r="B94" s="25">
        <f t="shared" ref="B94:H94" si="81">SUM(B95:B100)</f>
        <v>482</v>
      </c>
      <c r="C94" s="25">
        <f t="shared" si="81"/>
        <v>449</v>
      </c>
      <c r="D94" s="25">
        <f t="shared" si="81"/>
        <v>27</v>
      </c>
      <c r="E94" s="25">
        <f t="shared" si="81"/>
        <v>6</v>
      </c>
      <c r="F94" s="25">
        <f t="shared" si="81"/>
        <v>0</v>
      </c>
      <c r="G94" s="25">
        <f t="shared" si="81"/>
        <v>0</v>
      </c>
      <c r="H94" s="25">
        <f t="shared" si="81"/>
        <v>0</v>
      </c>
    </row>
    <row r="95" spans="1:9" s="9" customFormat="1" ht="20.100000000000001" customHeight="1" x14ac:dyDescent="0.2">
      <c r="A95" s="17" t="s">
        <v>27</v>
      </c>
      <c r="B95" s="18">
        <f t="shared" ref="B95:B100" si="82">SUM(C95:H95)</f>
        <v>462</v>
      </c>
      <c r="C95" s="26">
        <v>447</v>
      </c>
      <c r="D95" s="26">
        <v>15</v>
      </c>
      <c r="E95" s="26">
        <v>0</v>
      </c>
      <c r="F95" s="26">
        <v>0</v>
      </c>
      <c r="G95" s="26">
        <v>0</v>
      </c>
      <c r="H95" s="27">
        <v>0</v>
      </c>
      <c r="I95" s="8"/>
    </row>
    <row r="96" spans="1:9" s="9" customFormat="1" ht="20.100000000000001" customHeight="1" x14ac:dyDescent="0.2">
      <c r="A96" s="17" t="s">
        <v>28</v>
      </c>
      <c r="B96" s="18">
        <f t="shared" si="82"/>
        <v>6</v>
      </c>
      <c r="C96" s="26">
        <v>0</v>
      </c>
      <c r="D96" s="26">
        <v>6</v>
      </c>
      <c r="E96" s="26">
        <v>0</v>
      </c>
      <c r="F96" s="26">
        <v>0</v>
      </c>
      <c r="G96" s="26">
        <v>0</v>
      </c>
      <c r="H96" s="27">
        <v>0</v>
      </c>
      <c r="I96" s="8"/>
    </row>
    <row r="97" spans="1:9" s="9" customFormat="1" ht="20.100000000000001" customHeight="1" x14ac:dyDescent="0.2">
      <c r="A97" s="20" t="s">
        <v>29</v>
      </c>
      <c r="B97" s="18">
        <f t="shared" si="82"/>
        <v>7</v>
      </c>
      <c r="C97" s="26">
        <v>0</v>
      </c>
      <c r="D97" s="26">
        <v>3</v>
      </c>
      <c r="E97" s="26">
        <v>4</v>
      </c>
      <c r="F97" s="26">
        <v>0</v>
      </c>
      <c r="G97" s="26">
        <v>0</v>
      </c>
      <c r="H97" s="27">
        <v>0</v>
      </c>
      <c r="I97" s="8"/>
    </row>
    <row r="98" spans="1:9" s="9" customFormat="1" ht="20.100000000000001" customHeight="1" x14ac:dyDescent="0.2">
      <c r="A98" s="21" t="s">
        <v>6</v>
      </c>
      <c r="B98" s="18">
        <f t="shared" si="82"/>
        <v>3</v>
      </c>
      <c r="C98" s="26">
        <v>1</v>
      </c>
      <c r="D98" s="26">
        <v>1</v>
      </c>
      <c r="E98" s="26">
        <v>1</v>
      </c>
      <c r="F98" s="26">
        <v>0</v>
      </c>
      <c r="G98" s="26">
        <v>0</v>
      </c>
      <c r="H98" s="27">
        <v>0</v>
      </c>
      <c r="I98" s="8"/>
    </row>
    <row r="99" spans="1:9" s="9" customFormat="1" ht="20.100000000000001" customHeight="1" x14ac:dyDescent="0.2">
      <c r="A99" s="21" t="s">
        <v>8</v>
      </c>
      <c r="B99" s="18">
        <f t="shared" si="82"/>
        <v>3</v>
      </c>
      <c r="C99" s="26">
        <v>0</v>
      </c>
      <c r="D99" s="26">
        <v>2</v>
      </c>
      <c r="E99" s="26">
        <v>1</v>
      </c>
      <c r="F99" s="26">
        <v>0</v>
      </c>
      <c r="G99" s="26">
        <v>0</v>
      </c>
      <c r="H99" s="27">
        <v>0</v>
      </c>
      <c r="I99" s="8"/>
    </row>
    <row r="100" spans="1:9" s="8" customFormat="1" ht="20.100000000000001" customHeight="1" x14ac:dyDescent="0.2">
      <c r="A100" s="43" t="s">
        <v>36</v>
      </c>
      <c r="B100" s="18">
        <f t="shared" si="82"/>
        <v>1</v>
      </c>
      <c r="C100" s="26">
        <v>1</v>
      </c>
      <c r="D100" s="26">
        <v>0</v>
      </c>
      <c r="E100" s="26">
        <v>0</v>
      </c>
      <c r="F100" s="26">
        <v>0</v>
      </c>
      <c r="G100" s="26">
        <v>0</v>
      </c>
      <c r="H100" s="27">
        <v>0</v>
      </c>
    </row>
    <row r="101" spans="1:9" s="8" customFormat="1" ht="28.5" customHeight="1" x14ac:dyDescent="0.2">
      <c r="A101" s="24" t="s">
        <v>15</v>
      </c>
      <c r="B101" s="25">
        <f t="shared" ref="B101:H101" si="83">SUM(B102:B105)</f>
        <v>517</v>
      </c>
      <c r="C101" s="25">
        <f t="shared" si="83"/>
        <v>505</v>
      </c>
      <c r="D101" s="25">
        <f t="shared" si="83"/>
        <v>11</v>
      </c>
      <c r="E101" s="25">
        <f t="shared" si="83"/>
        <v>1</v>
      </c>
      <c r="F101" s="25">
        <f t="shared" si="83"/>
        <v>0</v>
      </c>
      <c r="G101" s="25">
        <f t="shared" si="83"/>
        <v>0</v>
      </c>
      <c r="H101" s="25">
        <f t="shared" si="83"/>
        <v>0</v>
      </c>
    </row>
    <row r="102" spans="1:9" s="9" customFormat="1" ht="21" customHeight="1" x14ac:dyDescent="0.2">
      <c r="A102" s="17" t="s">
        <v>27</v>
      </c>
      <c r="B102" s="18">
        <f t="shared" ref="B102:B105" si="84">SUM(C102:H102)</f>
        <v>513</v>
      </c>
      <c r="C102" s="26">
        <v>502</v>
      </c>
      <c r="D102" s="26">
        <v>11</v>
      </c>
      <c r="E102" s="26">
        <v>0</v>
      </c>
      <c r="F102" s="26">
        <v>0</v>
      </c>
      <c r="G102" s="26">
        <v>0</v>
      </c>
      <c r="H102" s="27">
        <v>0</v>
      </c>
      <c r="I102" s="8"/>
    </row>
    <row r="103" spans="1:9" s="9" customFormat="1" ht="21" customHeight="1" x14ac:dyDescent="0.2">
      <c r="A103" s="17" t="s">
        <v>28</v>
      </c>
      <c r="B103" s="18">
        <f t="shared" si="84"/>
        <v>1</v>
      </c>
      <c r="C103" s="26">
        <v>1</v>
      </c>
      <c r="D103" s="26">
        <v>0</v>
      </c>
      <c r="E103" s="26">
        <v>0</v>
      </c>
      <c r="F103" s="26">
        <v>0</v>
      </c>
      <c r="G103" s="26">
        <v>0</v>
      </c>
      <c r="H103" s="27">
        <v>0</v>
      </c>
      <c r="I103" s="8"/>
    </row>
    <row r="104" spans="1:9" s="9" customFormat="1" ht="21" customHeight="1" x14ac:dyDescent="0.2">
      <c r="A104" s="20" t="s">
        <v>29</v>
      </c>
      <c r="B104" s="18">
        <f t="shared" si="84"/>
        <v>1</v>
      </c>
      <c r="C104" s="26">
        <v>1</v>
      </c>
      <c r="D104" s="26">
        <v>0</v>
      </c>
      <c r="E104" s="26">
        <v>0</v>
      </c>
      <c r="F104" s="26">
        <v>0</v>
      </c>
      <c r="G104" s="26">
        <v>0</v>
      </c>
      <c r="H104" s="27">
        <v>0</v>
      </c>
      <c r="I104" s="8"/>
    </row>
    <row r="105" spans="1:9" s="9" customFormat="1" ht="21" customHeight="1" x14ac:dyDescent="0.2">
      <c r="A105" s="21" t="s">
        <v>6</v>
      </c>
      <c r="B105" s="18">
        <f t="shared" si="84"/>
        <v>2</v>
      </c>
      <c r="C105" s="26">
        <v>1</v>
      </c>
      <c r="D105" s="26">
        <v>0</v>
      </c>
      <c r="E105" s="26">
        <v>1</v>
      </c>
      <c r="F105" s="26">
        <v>0</v>
      </c>
      <c r="G105" s="26">
        <v>0</v>
      </c>
      <c r="H105" s="27">
        <v>0</v>
      </c>
      <c r="I105" s="8"/>
    </row>
    <row r="106" spans="1:9" s="7" customFormat="1" ht="39" customHeight="1" x14ac:dyDescent="0.2">
      <c r="A106" s="13"/>
      <c r="B106" s="45" t="s">
        <v>32</v>
      </c>
      <c r="C106" s="46"/>
      <c r="D106" s="46"/>
      <c r="E106" s="46"/>
      <c r="F106" s="46"/>
      <c r="G106" s="46"/>
      <c r="H106" s="46"/>
      <c r="I106" s="10"/>
    </row>
    <row r="107" spans="1:9" s="9" customFormat="1" ht="32.25" customHeight="1" x14ac:dyDescent="0.2">
      <c r="A107" s="15" t="s">
        <v>5</v>
      </c>
      <c r="B107" s="16">
        <f>+B111+B118</f>
        <v>136</v>
      </c>
      <c r="C107" s="16">
        <f>+C111+C118</f>
        <v>134</v>
      </c>
      <c r="D107" s="16">
        <f t="shared" ref="D107:H107" si="85">+D111+D118</f>
        <v>2</v>
      </c>
      <c r="E107" s="16">
        <f t="shared" si="85"/>
        <v>0</v>
      </c>
      <c r="F107" s="16">
        <f t="shared" si="85"/>
        <v>0</v>
      </c>
      <c r="G107" s="16">
        <f t="shared" si="85"/>
        <v>0</v>
      </c>
      <c r="H107" s="16">
        <f t="shared" si="85"/>
        <v>0</v>
      </c>
      <c r="I107" s="8"/>
    </row>
    <row r="108" spans="1:9" s="9" customFormat="1" ht="26.25" customHeight="1" x14ac:dyDescent="0.2">
      <c r="A108" s="38" t="s">
        <v>27</v>
      </c>
      <c r="B108" s="18">
        <f>SUM(C108:H108)</f>
        <v>128</v>
      </c>
      <c r="C108" s="19">
        <f>C113+C117+C120</f>
        <v>127</v>
      </c>
      <c r="D108" s="19">
        <f t="shared" ref="D108:H108" si="86">D113+D117+D120</f>
        <v>1</v>
      </c>
      <c r="E108" s="19">
        <f t="shared" si="86"/>
        <v>0</v>
      </c>
      <c r="F108" s="19">
        <f t="shared" si="86"/>
        <v>0</v>
      </c>
      <c r="G108" s="19">
        <f t="shared" si="86"/>
        <v>0</v>
      </c>
      <c r="H108" s="19">
        <f t="shared" si="86"/>
        <v>0</v>
      </c>
      <c r="I108" s="8"/>
    </row>
    <row r="109" spans="1:9" s="9" customFormat="1" ht="30.75" customHeight="1" x14ac:dyDescent="0.2">
      <c r="A109" s="40" t="s">
        <v>29</v>
      </c>
      <c r="B109" s="18">
        <f t="shared" ref="B109:B110" si="87">SUM(C109:H109)</f>
        <v>3</v>
      </c>
      <c r="C109" s="19">
        <f>C114</f>
        <v>2</v>
      </c>
      <c r="D109" s="19">
        <f t="shared" ref="D109:H109" si="88">D114</f>
        <v>1</v>
      </c>
      <c r="E109" s="19">
        <f t="shared" si="88"/>
        <v>0</v>
      </c>
      <c r="F109" s="19">
        <f t="shared" si="88"/>
        <v>0</v>
      </c>
      <c r="G109" s="19">
        <f t="shared" si="88"/>
        <v>0</v>
      </c>
      <c r="H109" s="19">
        <f t="shared" si="88"/>
        <v>0</v>
      </c>
      <c r="I109" s="8"/>
    </row>
    <row r="110" spans="1:9" s="9" customFormat="1" ht="27.75" customHeight="1" x14ac:dyDescent="0.2">
      <c r="A110" s="39" t="s">
        <v>6</v>
      </c>
      <c r="B110" s="18">
        <f t="shared" si="87"/>
        <v>5</v>
      </c>
      <c r="C110" s="19">
        <f>+C115</f>
        <v>5</v>
      </c>
      <c r="D110" s="19">
        <f t="shared" ref="D110:H110" si="89">+D115</f>
        <v>0</v>
      </c>
      <c r="E110" s="19">
        <f t="shared" si="89"/>
        <v>0</v>
      </c>
      <c r="F110" s="19">
        <f t="shared" si="89"/>
        <v>0</v>
      </c>
      <c r="G110" s="19">
        <f t="shared" si="89"/>
        <v>0</v>
      </c>
      <c r="H110" s="19">
        <f t="shared" si="89"/>
        <v>0</v>
      </c>
      <c r="I110" s="8"/>
    </row>
    <row r="111" spans="1:9" s="8" customFormat="1" ht="20.100000000000001" customHeight="1" x14ac:dyDescent="0.2">
      <c r="A111" s="28" t="s">
        <v>16</v>
      </c>
      <c r="B111" s="19">
        <f t="shared" ref="B111:H111" si="90">B112+B116</f>
        <v>33</v>
      </c>
      <c r="C111" s="19">
        <f t="shared" si="90"/>
        <v>31</v>
      </c>
      <c r="D111" s="19">
        <f t="shared" si="90"/>
        <v>2</v>
      </c>
      <c r="E111" s="19">
        <f t="shared" si="90"/>
        <v>0</v>
      </c>
      <c r="F111" s="19">
        <f t="shared" si="90"/>
        <v>0</v>
      </c>
      <c r="G111" s="19">
        <f t="shared" si="90"/>
        <v>0</v>
      </c>
      <c r="H111" s="19">
        <f t="shared" si="90"/>
        <v>0</v>
      </c>
    </row>
    <row r="112" spans="1:9" s="9" customFormat="1" ht="20.100000000000001" customHeight="1" x14ac:dyDescent="0.2">
      <c r="A112" s="24" t="s">
        <v>16</v>
      </c>
      <c r="B112" s="25">
        <f t="shared" ref="B112:H112" si="91">SUM(B113:B115)</f>
        <v>30</v>
      </c>
      <c r="C112" s="25">
        <f t="shared" si="91"/>
        <v>28</v>
      </c>
      <c r="D112" s="25">
        <f t="shared" si="91"/>
        <v>2</v>
      </c>
      <c r="E112" s="25">
        <f t="shared" si="91"/>
        <v>0</v>
      </c>
      <c r="F112" s="25">
        <f t="shared" si="91"/>
        <v>0</v>
      </c>
      <c r="G112" s="25">
        <f t="shared" si="91"/>
        <v>0</v>
      </c>
      <c r="H112" s="25">
        <f t="shared" si="91"/>
        <v>0</v>
      </c>
      <c r="I112" s="8"/>
    </row>
    <row r="113" spans="1:9" s="9" customFormat="1" ht="20.100000000000001" customHeight="1" x14ac:dyDescent="0.2">
      <c r="A113" s="17" t="s">
        <v>27</v>
      </c>
      <c r="B113" s="18">
        <f t="shared" ref="B113:B115" si="92">SUM(C113:H113)</f>
        <v>22</v>
      </c>
      <c r="C113" s="26">
        <v>21</v>
      </c>
      <c r="D113" s="26">
        <v>1</v>
      </c>
      <c r="E113" s="26">
        <v>0</v>
      </c>
      <c r="F113" s="26">
        <v>0</v>
      </c>
      <c r="G113" s="26">
        <v>0</v>
      </c>
      <c r="H113" s="27">
        <v>0</v>
      </c>
      <c r="I113" s="8"/>
    </row>
    <row r="114" spans="1:9" s="9" customFormat="1" ht="20.100000000000001" customHeight="1" x14ac:dyDescent="0.2">
      <c r="A114" s="20" t="s">
        <v>29</v>
      </c>
      <c r="B114" s="18">
        <f t="shared" si="92"/>
        <v>3</v>
      </c>
      <c r="C114" s="26">
        <v>2</v>
      </c>
      <c r="D114" s="26">
        <v>1</v>
      </c>
      <c r="E114" s="26">
        <v>0</v>
      </c>
      <c r="F114" s="26">
        <v>0</v>
      </c>
      <c r="G114" s="26">
        <v>0</v>
      </c>
      <c r="H114" s="27">
        <v>0</v>
      </c>
      <c r="I114" s="8"/>
    </row>
    <row r="115" spans="1:9" s="9" customFormat="1" ht="20.100000000000001" customHeight="1" x14ac:dyDescent="0.2">
      <c r="A115" s="21" t="s">
        <v>6</v>
      </c>
      <c r="B115" s="18">
        <f t="shared" si="92"/>
        <v>5</v>
      </c>
      <c r="C115" s="26">
        <v>5</v>
      </c>
      <c r="D115" s="26">
        <v>0</v>
      </c>
      <c r="E115" s="26">
        <v>0</v>
      </c>
      <c r="F115" s="26">
        <v>0</v>
      </c>
      <c r="G115" s="26">
        <v>0</v>
      </c>
      <c r="H115" s="27">
        <v>0</v>
      </c>
      <c r="I115" s="8"/>
    </row>
    <row r="116" spans="1:9" s="9" customFormat="1" ht="20.100000000000001" customHeight="1" x14ac:dyDescent="0.2">
      <c r="A116" s="24" t="s">
        <v>17</v>
      </c>
      <c r="B116" s="25">
        <f t="shared" ref="B116:H116" si="93">SUM(B117:B117)</f>
        <v>3</v>
      </c>
      <c r="C116" s="25">
        <f t="shared" si="93"/>
        <v>3</v>
      </c>
      <c r="D116" s="25">
        <f t="shared" si="93"/>
        <v>0</v>
      </c>
      <c r="E116" s="25">
        <f t="shared" si="93"/>
        <v>0</v>
      </c>
      <c r="F116" s="25">
        <f t="shared" si="93"/>
        <v>0</v>
      </c>
      <c r="G116" s="25">
        <f t="shared" si="93"/>
        <v>0</v>
      </c>
      <c r="H116" s="25">
        <f t="shared" si="93"/>
        <v>0</v>
      </c>
      <c r="I116" s="8"/>
    </row>
    <row r="117" spans="1:9" s="9" customFormat="1" ht="20.100000000000001" customHeight="1" x14ac:dyDescent="0.2">
      <c r="A117" s="17" t="s">
        <v>27</v>
      </c>
      <c r="B117" s="18">
        <f t="shared" ref="B117" si="94">SUM(C117:H117)</f>
        <v>3</v>
      </c>
      <c r="C117" s="26">
        <v>3</v>
      </c>
      <c r="D117" s="26">
        <v>0</v>
      </c>
      <c r="E117" s="26">
        <v>0</v>
      </c>
      <c r="F117" s="26">
        <v>0</v>
      </c>
      <c r="G117" s="26">
        <v>0</v>
      </c>
      <c r="H117" s="27">
        <v>0</v>
      </c>
      <c r="I117" s="8"/>
    </row>
    <row r="118" spans="1:9" s="9" customFormat="1" ht="20.100000000000001" customHeight="1" x14ac:dyDescent="0.2">
      <c r="A118" s="28" t="s">
        <v>38</v>
      </c>
      <c r="B118" s="19">
        <f>+B119</f>
        <v>103</v>
      </c>
      <c r="C118" s="27">
        <f>+C119</f>
        <v>103</v>
      </c>
      <c r="D118" s="27">
        <f t="shared" ref="D118:H118" si="95">+D119</f>
        <v>0</v>
      </c>
      <c r="E118" s="27">
        <f t="shared" si="95"/>
        <v>0</v>
      </c>
      <c r="F118" s="27">
        <f t="shared" si="95"/>
        <v>0</v>
      </c>
      <c r="G118" s="27">
        <f t="shared" si="95"/>
        <v>0</v>
      </c>
      <c r="H118" s="27">
        <f t="shared" si="95"/>
        <v>0</v>
      </c>
      <c r="I118" s="8"/>
    </row>
    <row r="119" spans="1:9" s="8" customFormat="1" ht="20.100000000000001" customHeight="1" x14ac:dyDescent="0.2">
      <c r="A119" s="24" t="s">
        <v>15</v>
      </c>
      <c r="B119" s="25">
        <f t="shared" ref="B119:H119" si="96">SUM(B120:B120)</f>
        <v>103</v>
      </c>
      <c r="C119" s="29">
        <f t="shared" si="96"/>
        <v>103</v>
      </c>
      <c r="D119" s="29">
        <f t="shared" si="96"/>
        <v>0</v>
      </c>
      <c r="E119" s="29">
        <f t="shared" si="96"/>
        <v>0</v>
      </c>
      <c r="F119" s="29">
        <f t="shared" si="96"/>
        <v>0</v>
      </c>
      <c r="G119" s="29">
        <f t="shared" si="96"/>
        <v>0</v>
      </c>
      <c r="H119" s="29">
        <f t="shared" si="96"/>
        <v>0</v>
      </c>
    </row>
    <row r="120" spans="1:9" s="9" customFormat="1" ht="20.100000000000001" customHeight="1" x14ac:dyDescent="0.2">
      <c r="A120" s="17" t="s">
        <v>27</v>
      </c>
      <c r="B120" s="18">
        <f t="shared" ref="B120" si="97">SUM(C120:H120)</f>
        <v>103</v>
      </c>
      <c r="C120" s="26">
        <v>103</v>
      </c>
      <c r="D120" s="26">
        <v>0</v>
      </c>
      <c r="E120" s="26">
        <v>0</v>
      </c>
      <c r="F120" s="26">
        <v>0</v>
      </c>
      <c r="G120" s="26">
        <v>0</v>
      </c>
      <c r="H120" s="27">
        <v>0</v>
      </c>
      <c r="I120" s="8"/>
    </row>
    <row r="121" spans="1:9" s="7" customFormat="1" ht="20.100000000000001" customHeight="1" x14ac:dyDescent="0.2">
      <c r="A121" s="13"/>
      <c r="B121" s="45" t="s">
        <v>31</v>
      </c>
      <c r="C121" s="46"/>
      <c r="D121" s="46"/>
      <c r="E121" s="46"/>
      <c r="F121" s="46"/>
      <c r="G121" s="46"/>
      <c r="H121" s="46"/>
      <c r="I121" s="10"/>
    </row>
    <row r="122" spans="1:9" s="9" customFormat="1" ht="25.5" customHeight="1" x14ac:dyDescent="0.2">
      <c r="A122" s="15" t="s">
        <v>5</v>
      </c>
      <c r="B122" s="16">
        <f>+B129+B140</f>
        <v>163</v>
      </c>
      <c r="C122" s="16">
        <f t="shared" ref="C122:G122" si="98">+C129+C140</f>
        <v>147</v>
      </c>
      <c r="D122" s="16">
        <f t="shared" si="98"/>
        <v>13</v>
      </c>
      <c r="E122" s="16">
        <f t="shared" si="98"/>
        <v>0</v>
      </c>
      <c r="F122" s="16">
        <f t="shared" si="98"/>
        <v>0</v>
      </c>
      <c r="G122" s="16">
        <f t="shared" si="98"/>
        <v>1</v>
      </c>
      <c r="H122" s="16">
        <f>+H129+H140</f>
        <v>2</v>
      </c>
      <c r="I122" s="8"/>
    </row>
    <row r="123" spans="1:9" s="9" customFormat="1" ht="20.100000000000001" customHeight="1" x14ac:dyDescent="0.2">
      <c r="A123" s="38" t="s">
        <v>27</v>
      </c>
      <c r="B123" s="18">
        <f>SUM(C123:H123)</f>
        <v>140</v>
      </c>
      <c r="C123" s="19">
        <f>+C131+C138+C142+C145</f>
        <v>129</v>
      </c>
      <c r="D123" s="19">
        <f t="shared" ref="D123:H123" si="99">+D131+D138+D142+D145</f>
        <v>11</v>
      </c>
      <c r="E123" s="19">
        <f t="shared" si="99"/>
        <v>0</v>
      </c>
      <c r="F123" s="19">
        <f t="shared" si="99"/>
        <v>0</v>
      </c>
      <c r="G123" s="19">
        <f t="shared" si="99"/>
        <v>0</v>
      </c>
      <c r="H123" s="19">
        <f t="shared" si="99"/>
        <v>0</v>
      </c>
      <c r="I123" s="8"/>
    </row>
    <row r="124" spans="1:9" s="9" customFormat="1" ht="20.100000000000001" customHeight="1" x14ac:dyDescent="0.2">
      <c r="A124" s="40" t="s">
        <v>29</v>
      </c>
      <c r="B124" s="18">
        <f t="shared" ref="B124:B128" si="100">SUM(C124:H124)</f>
        <v>15</v>
      </c>
      <c r="C124" s="19">
        <f>+C132+C139</f>
        <v>15</v>
      </c>
      <c r="D124" s="19">
        <f t="shared" ref="D124:H124" si="101">+D132+D139</f>
        <v>0</v>
      </c>
      <c r="E124" s="19">
        <f t="shared" si="101"/>
        <v>0</v>
      </c>
      <c r="F124" s="19">
        <f t="shared" si="101"/>
        <v>0</v>
      </c>
      <c r="G124" s="19">
        <f t="shared" si="101"/>
        <v>0</v>
      </c>
      <c r="H124" s="19">
        <f t="shared" si="101"/>
        <v>0</v>
      </c>
      <c r="I124" s="8"/>
    </row>
    <row r="125" spans="1:9" s="9" customFormat="1" ht="20.100000000000001" customHeight="1" x14ac:dyDescent="0.2">
      <c r="A125" s="39" t="s">
        <v>6</v>
      </c>
      <c r="B125" s="18">
        <f t="shared" si="100"/>
        <v>3</v>
      </c>
      <c r="C125" s="19">
        <f>+C133+C143+C146</f>
        <v>1</v>
      </c>
      <c r="D125" s="19">
        <f t="shared" ref="D125:H125" si="102">+D133+D143+D146</f>
        <v>2</v>
      </c>
      <c r="E125" s="19">
        <f t="shared" si="102"/>
        <v>0</v>
      </c>
      <c r="F125" s="19">
        <f t="shared" si="102"/>
        <v>0</v>
      </c>
      <c r="G125" s="19">
        <f t="shared" si="102"/>
        <v>0</v>
      </c>
      <c r="H125" s="19">
        <f t="shared" si="102"/>
        <v>0</v>
      </c>
      <c r="I125" s="8"/>
    </row>
    <row r="126" spans="1:9" s="9" customFormat="1" ht="20.100000000000001" customHeight="1" x14ac:dyDescent="0.2">
      <c r="A126" s="39" t="s">
        <v>8</v>
      </c>
      <c r="B126" s="18">
        <f t="shared" si="100"/>
        <v>2</v>
      </c>
      <c r="C126" s="19">
        <f>C134</f>
        <v>0</v>
      </c>
      <c r="D126" s="19">
        <f t="shared" ref="D126:H126" si="103">D134</f>
        <v>0</v>
      </c>
      <c r="E126" s="19">
        <f t="shared" si="103"/>
        <v>0</v>
      </c>
      <c r="F126" s="19">
        <f t="shared" si="103"/>
        <v>0</v>
      </c>
      <c r="G126" s="19">
        <f t="shared" si="103"/>
        <v>0</v>
      </c>
      <c r="H126" s="19">
        <f t="shared" si="103"/>
        <v>2</v>
      </c>
      <c r="I126" s="8"/>
    </row>
    <row r="127" spans="1:9" s="8" customFormat="1" ht="20.100000000000001" customHeight="1" x14ac:dyDescent="0.2">
      <c r="A127" s="39" t="s">
        <v>11</v>
      </c>
      <c r="B127" s="18">
        <f t="shared" si="100"/>
        <v>1</v>
      </c>
      <c r="C127" s="19">
        <f>C135</f>
        <v>1</v>
      </c>
      <c r="D127" s="19">
        <f t="shared" ref="D127:H127" si="104">D135</f>
        <v>0</v>
      </c>
      <c r="E127" s="19">
        <f t="shared" si="104"/>
        <v>0</v>
      </c>
      <c r="F127" s="19">
        <f t="shared" si="104"/>
        <v>0</v>
      </c>
      <c r="G127" s="19">
        <f t="shared" si="104"/>
        <v>0</v>
      </c>
      <c r="H127" s="19">
        <f t="shared" si="104"/>
        <v>0</v>
      </c>
    </row>
    <row r="128" spans="1:9" s="8" customFormat="1" ht="20.100000000000001" customHeight="1" x14ac:dyDescent="0.2">
      <c r="A128" s="42" t="s">
        <v>36</v>
      </c>
      <c r="B128" s="18">
        <f t="shared" si="100"/>
        <v>2</v>
      </c>
      <c r="C128" s="19">
        <f>+C136</f>
        <v>1</v>
      </c>
      <c r="D128" s="19">
        <f t="shared" ref="D128:H128" si="105">+D136</f>
        <v>0</v>
      </c>
      <c r="E128" s="19">
        <f t="shared" si="105"/>
        <v>0</v>
      </c>
      <c r="F128" s="19">
        <f t="shared" si="105"/>
        <v>0</v>
      </c>
      <c r="G128" s="19">
        <f t="shared" si="105"/>
        <v>1</v>
      </c>
      <c r="H128" s="19">
        <f t="shared" si="105"/>
        <v>0</v>
      </c>
    </row>
    <row r="129" spans="1:9" s="8" customFormat="1" ht="23.25" customHeight="1" x14ac:dyDescent="0.2">
      <c r="A129" s="28" t="s">
        <v>16</v>
      </c>
      <c r="B129" s="19">
        <f t="shared" ref="B129:H129" si="106">B130+B137</f>
        <v>61</v>
      </c>
      <c r="C129" s="19">
        <f t="shared" si="106"/>
        <v>46</v>
      </c>
      <c r="D129" s="19">
        <f t="shared" si="106"/>
        <v>12</v>
      </c>
      <c r="E129" s="19">
        <f t="shared" si="106"/>
        <v>0</v>
      </c>
      <c r="F129" s="19">
        <f t="shared" si="106"/>
        <v>0</v>
      </c>
      <c r="G129" s="19">
        <f t="shared" si="106"/>
        <v>1</v>
      </c>
      <c r="H129" s="19">
        <f t="shared" si="106"/>
        <v>2</v>
      </c>
    </row>
    <row r="130" spans="1:9" s="9" customFormat="1" ht="20.100000000000001" customHeight="1" x14ac:dyDescent="0.2">
      <c r="A130" s="24" t="s">
        <v>16</v>
      </c>
      <c r="B130" s="25">
        <f t="shared" ref="B130:H130" si="107">SUM(B131:B136)</f>
        <v>56</v>
      </c>
      <c r="C130" s="25">
        <f t="shared" si="107"/>
        <v>42</v>
      </c>
      <c r="D130" s="25">
        <f t="shared" si="107"/>
        <v>11</v>
      </c>
      <c r="E130" s="25">
        <f t="shared" si="107"/>
        <v>0</v>
      </c>
      <c r="F130" s="25">
        <f t="shared" si="107"/>
        <v>0</v>
      </c>
      <c r="G130" s="25">
        <f t="shared" si="107"/>
        <v>1</v>
      </c>
      <c r="H130" s="25">
        <f t="shared" si="107"/>
        <v>2</v>
      </c>
      <c r="I130" s="8"/>
    </row>
    <row r="131" spans="1:9" s="9" customFormat="1" ht="20.100000000000001" customHeight="1" x14ac:dyDescent="0.2">
      <c r="A131" s="17" t="s">
        <v>27</v>
      </c>
      <c r="B131" s="18">
        <f t="shared" ref="B131:B136" si="108">SUM(C131:H131)</f>
        <v>36</v>
      </c>
      <c r="C131" s="26">
        <v>26</v>
      </c>
      <c r="D131" s="26">
        <v>10</v>
      </c>
      <c r="E131" s="26">
        <v>0</v>
      </c>
      <c r="F131" s="26">
        <v>0</v>
      </c>
      <c r="G131" s="26">
        <v>0</v>
      </c>
      <c r="H131" s="27">
        <v>0</v>
      </c>
      <c r="I131" s="8"/>
    </row>
    <row r="132" spans="1:9" s="9" customFormat="1" ht="20.100000000000001" customHeight="1" x14ac:dyDescent="0.2">
      <c r="A132" s="20" t="s">
        <v>29</v>
      </c>
      <c r="B132" s="18">
        <f t="shared" si="108"/>
        <v>14</v>
      </c>
      <c r="C132" s="26">
        <v>14</v>
      </c>
      <c r="D132" s="26">
        <v>0</v>
      </c>
      <c r="E132" s="26">
        <v>0</v>
      </c>
      <c r="F132" s="26">
        <v>0</v>
      </c>
      <c r="G132" s="26">
        <v>0</v>
      </c>
      <c r="H132" s="27">
        <v>0</v>
      </c>
      <c r="I132" s="8"/>
    </row>
    <row r="133" spans="1:9" s="9" customFormat="1" ht="20.100000000000001" customHeight="1" x14ac:dyDescent="0.2">
      <c r="A133" s="21" t="s">
        <v>6</v>
      </c>
      <c r="B133" s="18">
        <f t="shared" si="108"/>
        <v>1</v>
      </c>
      <c r="C133" s="26">
        <v>0</v>
      </c>
      <c r="D133" s="26">
        <v>1</v>
      </c>
      <c r="E133" s="26">
        <v>0</v>
      </c>
      <c r="F133" s="26">
        <v>0</v>
      </c>
      <c r="G133" s="26">
        <v>0</v>
      </c>
      <c r="H133" s="27">
        <v>0</v>
      </c>
      <c r="I133" s="8"/>
    </row>
    <row r="134" spans="1:9" s="9" customFormat="1" ht="20.100000000000001" customHeight="1" x14ac:dyDescent="0.2">
      <c r="A134" s="21" t="s">
        <v>8</v>
      </c>
      <c r="B134" s="18">
        <f t="shared" si="108"/>
        <v>2</v>
      </c>
      <c r="C134" s="26">
        <v>0</v>
      </c>
      <c r="D134" s="26">
        <v>0</v>
      </c>
      <c r="E134" s="26">
        <v>0</v>
      </c>
      <c r="F134" s="26">
        <v>0</v>
      </c>
      <c r="G134" s="26">
        <v>0</v>
      </c>
      <c r="H134" s="27">
        <v>2</v>
      </c>
      <c r="I134" s="8"/>
    </row>
    <row r="135" spans="1:9" s="8" customFormat="1" ht="20.100000000000001" customHeight="1" x14ac:dyDescent="0.2">
      <c r="A135" s="21" t="s">
        <v>11</v>
      </c>
      <c r="B135" s="18">
        <f t="shared" si="108"/>
        <v>1</v>
      </c>
      <c r="C135" s="26">
        <v>1</v>
      </c>
      <c r="D135" s="26">
        <v>0</v>
      </c>
      <c r="E135" s="26">
        <v>0</v>
      </c>
      <c r="F135" s="26">
        <v>0</v>
      </c>
      <c r="G135" s="26">
        <v>0</v>
      </c>
      <c r="H135" s="27">
        <v>0</v>
      </c>
    </row>
    <row r="136" spans="1:9" s="8" customFormat="1" ht="20.100000000000001" customHeight="1" x14ac:dyDescent="0.2">
      <c r="A136" s="43" t="s">
        <v>36</v>
      </c>
      <c r="B136" s="18">
        <f t="shared" si="108"/>
        <v>2</v>
      </c>
      <c r="C136" s="26">
        <v>1</v>
      </c>
      <c r="D136" s="26">
        <v>0</v>
      </c>
      <c r="E136" s="26">
        <v>0</v>
      </c>
      <c r="F136" s="26">
        <v>0</v>
      </c>
      <c r="G136" s="26">
        <v>1</v>
      </c>
      <c r="H136" s="27">
        <v>0</v>
      </c>
    </row>
    <row r="137" spans="1:9" s="9" customFormat="1" ht="20.100000000000001" customHeight="1" x14ac:dyDescent="0.2">
      <c r="A137" s="24" t="s">
        <v>17</v>
      </c>
      <c r="B137" s="25">
        <f t="shared" ref="B137:H137" si="109">SUM(B138:B139)</f>
        <v>5</v>
      </c>
      <c r="C137" s="25">
        <f t="shared" si="109"/>
        <v>4</v>
      </c>
      <c r="D137" s="25">
        <f t="shared" si="109"/>
        <v>1</v>
      </c>
      <c r="E137" s="25">
        <f t="shared" si="109"/>
        <v>0</v>
      </c>
      <c r="F137" s="25">
        <f t="shared" si="109"/>
        <v>0</v>
      </c>
      <c r="G137" s="25">
        <f t="shared" si="109"/>
        <v>0</v>
      </c>
      <c r="H137" s="25">
        <f t="shared" si="109"/>
        <v>0</v>
      </c>
      <c r="I137" s="8"/>
    </row>
    <row r="138" spans="1:9" s="9" customFormat="1" ht="20.100000000000001" customHeight="1" x14ac:dyDescent="0.2">
      <c r="A138" s="17" t="s">
        <v>27</v>
      </c>
      <c r="B138" s="18">
        <f t="shared" ref="B138:B139" si="110">SUM(C138:H138)</f>
        <v>4</v>
      </c>
      <c r="C138" s="26">
        <v>3</v>
      </c>
      <c r="D138" s="26">
        <v>1</v>
      </c>
      <c r="E138" s="26">
        <v>0</v>
      </c>
      <c r="F138" s="26">
        <v>0</v>
      </c>
      <c r="G138" s="26">
        <v>0</v>
      </c>
      <c r="H138" s="27">
        <v>0</v>
      </c>
      <c r="I138" s="8"/>
    </row>
    <row r="139" spans="1:9" s="9" customFormat="1" ht="20.100000000000001" customHeight="1" x14ac:dyDescent="0.2">
      <c r="A139" s="20" t="s">
        <v>29</v>
      </c>
      <c r="B139" s="18">
        <f t="shared" si="110"/>
        <v>1</v>
      </c>
      <c r="C139" s="26">
        <v>1</v>
      </c>
      <c r="D139" s="26">
        <v>0</v>
      </c>
      <c r="E139" s="26">
        <v>0</v>
      </c>
      <c r="F139" s="26">
        <v>0</v>
      </c>
      <c r="G139" s="26">
        <v>0</v>
      </c>
      <c r="H139" s="27">
        <v>0</v>
      </c>
      <c r="I139" s="8"/>
    </row>
    <row r="140" spans="1:9" s="9" customFormat="1" ht="25.5" customHeight="1" x14ac:dyDescent="0.2">
      <c r="A140" s="28" t="s">
        <v>38</v>
      </c>
      <c r="B140" s="19">
        <f t="shared" ref="B140:H140" si="111">B141+B144</f>
        <v>102</v>
      </c>
      <c r="C140" s="27">
        <f t="shared" si="111"/>
        <v>101</v>
      </c>
      <c r="D140" s="27">
        <f t="shared" si="111"/>
        <v>1</v>
      </c>
      <c r="E140" s="27">
        <f t="shared" si="111"/>
        <v>0</v>
      </c>
      <c r="F140" s="27">
        <f t="shared" si="111"/>
        <v>0</v>
      </c>
      <c r="G140" s="27">
        <f t="shared" si="111"/>
        <v>0</v>
      </c>
      <c r="H140" s="27">
        <f t="shared" si="111"/>
        <v>0</v>
      </c>
      <c r="I140" s="8"/>
    </row>
    <row r="141" spans="1:9" s="8" customFormat="1" ht="27" customHeight="1" x14ac:dyDescent="0.2">
      <c r="A141" s="24" t="s">
        <v>13</v>
      </c>
      <c r="B141" s="25">
        <f t="shared" ref="B141:H141" si="112">SUM(B142:B143)</f>
        <v>64</v>
      </c>
      <c r="C141" s="25">
        <f t="shared" si="112"/>
        <v>63</v>
      </c>
      <c r="D141" s="25">
        <f t="shared" si="112"/>
        <v>1</v>
      </c>
      <c r="E141" s="25">
        <f t="shared" si="112"/>
        <v>0</v>
      </c>
      <c r="F141" s="25">
        <f t="shared" si="112"/>
        <v>0</v>
      </c>
      <c r="G141" s="25">
        <f t="shared" si="112"/>
        <v>0</v>
      </c>
      <c r="H141" s="25">
        <f t="shared" si="112"/>
        <v>0</v>
      </c>
    </row>
    <row r="142" spans="1:9" s="9" customFormat="1" ht="20.100000000000001" customHeight="1" x14ac:dyDescent="0.2">
      <c r="A142" s="17" t="s">
        <v>27</v>
      </c>
      <c r="B142" s="18">
        <f t="shared" ref="B142:B143" si="113">SUM(C142:H142)</f>
        <v>63</v>
      </c>
      <c r="C142" s="26">
        <v>63</v>
      </c>
      <c r="D142" s="26">
        <v>0</v>
      </c>
      <c r="E142" s="26">
        <v>0</v>
      </c>
      <c r="F142" s="26">
        <v>0</v>
      </c>
      <c r="G142" s="26">
        <v>0</v>
      </c>
      <c r="H142" s="27">
        <v>0</v>
      </c>
      <c r="I142" s="8"/>
    </row>
    <row r="143" spans="1:9" s="9" customFormat="1" ht="20.100000000000001" customHeight="1" x14ac:dyDescent="0.2">
      <c r="A143" s="21" t="s">
        <v>6</v>
      </c>
      <c r="B143" s="18">
        <f t="shared" si="113"/>
        <v>1</v>
      </c>
      <c r="C143" s="26">
        <v>0</v>
      </c>
      <c r="D143" s="26">
        <v>1</v>
      </c>
      <c r="E143" s="26">
        <v>0</v>
      </c>
      <c r="F143" s="26">
        <v>0</v>
      </c>
      <c r="G143" s="26">
        <v>0</v>
      </c>
      <c r="H143" s="27">
        <v>0</v>
      </c>
      <c r="I143" s="8"/>
    </row>
    <row r="144" spans="1:9" s="8" customFormat="1" ht="20.100000000000001" customHeight="1" x14ac:dyDescent="0.2">
      <c r="A144" s="24" t="s">
        <v>15</v>
      </c>
      <c r="B144" s="25">
        <f t="shared" ref="B144:H144" si="114">SUM(B145:B146)</f>
        <v>38</v>
      </c>
      <c r="C144" s="29">
        <f t="shared" si="114"/>
        <v>38</v>
      </c>
      <c r="D144" s="29">
        <f t="shared" si="114"/>
        <v>0</v>
      </c>
      <c r="E144" s="29">
        <f t="shared" si="114"/>
        <v>0</v>
      </c>
      <c r="F144" s="29">
        <f t="shared" si="114"/>
        <v>0</v>
      </c>
      <c r="G144" s="29">
        <f t="shared" si="114"/>
        <v>0</v>
      </c>
      <c r="H144" s="29">
        <f t="shared" si="114"/>
        <v>0</v>
      </c>
    </row>
    <row r="145" spans="1:9" s="9" customFormat="1" ht="21" customHeight="1" x14ac:dyDescent="0.2">
      <c r="A145" s="17" t="s">
        <v>27</v>
      </c>
      <c r="B145" s="18">
        <f t="shared" ref="B145:B146" si="115">SUM(C145:H145)</f>
        <v>37</v>
      </c>
      <c r="C145" s="26">
        <v>37</v>
      </c>
      <c r="D145" s="26">
        <v>0</v>
      </c>
      <c r="E145" s="26">
        <v>0</v>
      </c>
      <c r="F145" s="26">
        <v>0</v>
      </c>
      <c r="G145" s="26">
        <v>0</v>
      </c>
      <c r="H145" s="27">
        <v>0</v>
      </c>
      <c r="I145" s="8"/>
    </row>
    <row r="146" spans="1:9" s="9" customFormat="1" ht="21" customHeight="1" x14ac:dyDescent="0.2">
      <c r="A146" s="21" t="s">
        <v>6</v>
      </c>
      <c r="B146" s="18">
        <f t="shared" si="115"/>
        <v>1</v>
      </c>
      <c r="C146" s="26">
        <v>1</v>
      </c>
      <c r="D146" s="26">
        <v>0</v>
      </c>
      <c r="E146" s="26">
        <v>0</v>
      </c>
      <c r="F146" s="26">
        <v>0</v>
      </c>
      <c r="G146" s="26">
        <v>0</v>
      </c>
      <c r="H146" s="27">
        <v>0</v>
      </c>
      <c r="I146" s="8"/>
    </row>
    <row r="147" spans="1:9" s="7" customFormat="1" ht="33.75" customHeight="1" x14ac:dyDescent="0.2">
      <c r="A147" s="13"/>
      <c r="B147" s="45" t="s">
        <v>30</v>
      </c>
      <c r="C147" s="46"/>
      <c r="D147" s="46"/>
      <c r="E147" s="46"/>
      <c r="F147" s="46"/>
      <c r="G147" s="46"/>
      <c r="H147" s="46"/>
      <c r="I147" s="10"/>
    </row>
    <row r="148" spans="1:9" s="9" customFormat="1" ht="30" customHeight="1" x14ac:dyDescent="0.2">
      <c r="A148" s="15" t="s">
        <v>5</v>
      </c>
      <c r="B148" s="16">
        <f t="shared" ref="B148:H148" si="116">B158+B165+B177</f>
        <v>882</v>
      </c>
      <c r="C148" s="16">
        <f t="shared" si="116"/>
        <v>830</v>
      </c>
      <c r="D148" s="16">
        <f t="shared" si="116"/>
        <v>30</v>
      </c>
      <c r="E148" s="16">
        <f t="shared" si="116"/>
        <v>3</v>
      </c>
      <c r="F148" s="16">
        <f t="shared" si="116"/>
        <v>9</v>
      </c>
      <c r="G148" s="16">
        <f t="shared" si="116"/>
        <v>10</v>
      </c>
      <c r="H148" s="16">
        <f t="shared" si="116"/>
        <v>0</v>
      </c>
      <c r="I148" s="8"/>
    </row>
    <row r="149" spans="1:9" s="9" customFormat="1" ht="20.100000000000001" customHeight="1" x14ac:dyDescent="0.2">
      <c r="A149" s="38" t="s">
        <v>27</v>
      </c>
      <c r="B149" s="18">
        <f>SUM(C149:H149)</f>
        <v>778</v>
      </c>
      <c r="C149" s="19">
        <f t="shared" ref="C149:H149" si="117">C160+C167+C174+C179+C185</f>
        <v>775</v>
      </c>
      <c r="D149" s="19">
        <f t="shared" si="117"/>
        <v>3</v>
      </c>
      <c r="E149" s="19">
        <f t="shared" si="117"/>
        <v>0</v>
      </c>
      <c r="F149" s="19">
        <f t="shared" si="117"/>
        <v>0</v>
      </c>
      <c r="G149" s="19">
        <f t="shared" si="117"/>
        <v>0</v>
      </c>
      <c r="H149" s="19">
        <f t="shared" si="117"/>
        <v>0</v>
      </c>
      <c r="I149" s="8"/>
    </row>
    <row r="150" spans="1:9" s="9" customFormat="1" ht="20.100000000000001" customHeight="1" x14ac:dyDescent="0.2">
      <c r="A150" s="38" t="s">
        <v>28</v>
      </c>
      <c r="B150" s="18">
        <f t="shared" ref="B150:B157" si="118">SUM(C150:H150)</f>
        <v>40</v>
      </c>
      <c r="C150" s="19">
        <f>+C168+C180</f>
        <v>19</v>
      </c>
      <c r="D150" s="19">
        <f t="shared" ref="D150:H150" si="119">+D168+D180</f>
        <v>21</v>
      </c>
      <c r="E150" s="19">
        <f t="shared" si="119"/>
        <v>0</v>
      </c>
      <c r="F150" s="19">
        <f t="shared" si="119"/>
        <v>0</v>
      </c>
      <c r="G150" s="19">
        <f t="shared" si="119"/>
        <v>0</v>
      </c>
      <c r="H150" s="19">
        <f t="shared" si="119"/>
        <v>0</v>
      </c>
      <c r="I150" s="8"/>
    </row>
    <row r="151" spans="1:9" s="9" customFormat="1" ht="20.100000000000001" customHeight="1" x14ac:dyDescent="0.2">
      <c r="A151" s="40" t="s">
        <v>29</v>
      </c>
      <c r="B151" s="18">
        <f t="shared" si="118"/>
        <v>46</v>
      </c>
      <c r="C151" s="19">
        <f>C161+C169+C181</f>
        <v>24</v>
      </c>
      <c r="D151" s="19">
        <f t="shared" ref="D151:H151" si="120">D161+D169+D181</f>
        <v>3</v>
      </c>
      <c r="E151" s="19">
        <f t="shared" si="120"/>
        <v>0</v>
      </c>
      <c r="F151" s="19">
        <f t="shared" si="120"/>
        <v>9</v>
      </c>
      <c r="G151" s="19">
        <f t="shared" si="120"/>
        <v>10</v>
      </c>
      <c r="H151" s="19">
        <f t="shared" si="120"/>
        <v>0</v>
      </c>
      <c r="I151" s="8"/>
    </row>
    <row r="152" spans="1:9" s="9" customFormat="1" ht="20.100000000000001" customHeight="1" x14ac:dyDescent="0.2">
      <c r="A152" s="39" t="s">
        <v>6</v>
      </c>
      <c r="B152" s="18">
        <f t="shared" si="118"/>
        <v>10</v>
      </c>
      <c r="C152" s="19">
        <f>C162+C170+C175</f>
        <v>7</v>
      </c>
      <c r="D152" s="19">
        <f t="shared" ref="D152:H152" si="121">D162+D170+D175</f>
        <v>1</v>
      </c>
      <c r="E152" s="19">
        <f t="shared" si="121"/>
        <v>2</v>
      </c>
      <c r="F152" s="19">
        <f t="shared" si="121"/>
        <v>0</v>
      </c>
      <c r="G152" s="19">
        <f t="shared" si="121"/>
        <v>0</v>
      </c>
      <c r="H152" s="19">
        <f t="shared" si="121"/>
        <v>0</v>
      </c>
      <c r="I152" s="8"/>
    </row>
    <row r="153" spans="1:9" s="9" customFormat="1" ht="20.100000000000001" customHeight="1" x14ac:dyDescent="0.2">
      <c r="A153" s="39" t="s">
        <v>7</v>
      </c>
      <c r="B153" s="18">
        <f t="shared" si="118"/>
        <v>1</v>
      </c>
      <c r="C153" s="19">
        <f>C171</f>
        <v>0</v>
      </c>
      <c r="D153" s="19">
        <f t="shared" ref="D153:H153" si="122">D171</f>
        <v>0</v>
      </c>
      <c r="E153" s="19">
        <f t="shared" si="122"/>
        <v>1</v>
      </c>
      <c r="F153" s="19">
        <f t="shared" si="122"/>
        <v>0</v>
      </c>
      <c r="G153" s="19">
        <f t="shared" si="122"/>
        <v>0</v>
      </c>
      <c r="H153" s="19">
        <f t="shared" si="122"/>
        <v>0</v>
      </c>
      <c r="I153" s="8"/>
    </row>
    <row r="154" spans="1:9" s="9" customFormat="1" ht="20.100000000000001" customHeight="1" x14ac:dyDescent="0.2">
      <c r="A154" s="39" t="s">
        <v>8</v>
      </c>
      <c r="B154" s="18">
        <f t="shared" si="118"/>
        <v>3</v>
      </c>
      <c r="C154" s="19">
        <f>C163+C182</f>
        <v>1</v>
      </c>
      <c r="D154" s="19">
        <f t="shared" ref="D154:H154" si="123">D163+D182</f>
        <v>2</v>
      </c>
      <c r="E154" s="19">
        <f t="shared" si="123"/>
        <v>0</v>
      </c>
      <c r="F154" s="19">
        <f t="shared" si="123"/>
        <v>0</v>
      </c>
      <c r="G154" s="19">
        <f t="shared" si="123"/>
        <v>0</v>
      </c>
      <c r="H154" s="19">
        <f t="shared" si="123"/>
        <v>0</v>
      </c>
      <c r="I154" s="8"/>
    </row>
    <row r="155" spans="1:9" s="9" customFormat="1" ht="20.100000000000001" customHeight="1" x14ac:dyDescent="0.2">
      <c r="A155" s="41" t="s">
        <v>9</v>
      </c>
      <c r="B155" s="18">
        <f t="shared" si="118"/>
        <v>1</v>
      </c>
      <c r="C155" s="19">
        <f>C176</f>
        <v>1</v>
      </c>
      <c r="D155" s="19">
        <f t="shared" ref="D155:H155" si="124">D176</f>
        <v>0</v>
      </c>
      <c r="E155" s="19">
        <f t="shared" si="124"/>
        <v>0</v>
      </c>
      <c r="F155" s="19">
        <f t="shared" si="124"/>
        <v>0</v>
      </c>
      <c r="G155" s="19">
        <f t="shared" si="124"/>
        <v>0</v>
      </c>
      <c r="H155" s="19">
        <f t="shared" si="124"/>
        <v>0</v>
      </c>
      <c r="I155" s="8"/>
    </row>
    <row r="156" spans="1:9" s="8" customFormat="1" ht="20.100000000000001" customHeight="1" x14ac:dyDescent="0.2">
      <c r="A156" s="39" t="s">
        <v>11</v>
      </c>
      <c r="B156" s="18">
        <f t="shared" si="118"/>
        <v>2</v>
      </c>
      <c r="C156" s="19">
        <f>C164+C172</f>
        <v>2</v>
      </c>
      <c r="D156" s="19">
        <f t="shared" ref="D156:H156" si="125">D164+D172</f>
        <v>0</v>
      </c>
      <c r="E156" s="19">
        <f t="shared" si="125"/>
        <v>0</v>
      </c>
      <c r="F156" s="19">
        <f t="shared" si="125"/>
        <v>0</v>
      </c>
      <c r="G156" s="19">
        <f t="shared" si="125"/>
        <v>0</v>
      </c>
      <c r="H156" s="19">
        <f t="shared" si="125"/>
        <v>0</v>
      </c>
    </row>
    <row r="157" spans="1:9" s="8" customFormat="1" ht="20.100000000000001" customHeight="1" x14ac:dyDescent="0.2">
      <c r="A157" s="39" t="s">
        <v>12</v>
      </c>
      <c r="B157" s="18">
        <f t="shared" si="118"/>
        <v>1</v>
      </c>
      <c r="C157" s="19">
        <f>C183</f>
        <v>1</v>
      </c>
      <c r="D157" s="19">
        <f t="shared" ref="D157:H157" si="126">D183</f>
        <v>0</v>
      </c>
      <c r="E157" s="19">
        <f t="shared" si="126"/>
        <v>0</v>
      </c>
      <c r="F157" s="19">
        <f t="shared" si="126"/>
        <v>0</v>
      </c>
      <c r="G157" s="19">
        <f t="shared" si="126"/>
        <v>0</v>
      </c>
      <c r="H157" s="19">
        <f t="shared" si="126"/>
        <v>0</v>
      </c>
    </row>
    <row r="158" spans="1:9" s="8" customFormat="1" ht="29.25" customHeight="1" x14ac:dyDescent="0.2">
      <c r="A158" s="23" t="s">
        <v>14</v>
      </c>
      <c r="B158" s="19">
        <f>B159</f>
        <v>28</v>
      </c>
      <c r="C158" s="19">
        <f>C159</f>
        <v>18</v>
      </c>
      <c r="D158" s="19">
        <f t="shared" ref="D158" si="127">D159</f>
        <v>1</v>
      </c>
      <c r="E158" s="19">
        <f t="shared" ref="E158" si="128">E159</f>
        <v>0</v>
      </c>
      <c r="F158" s="19">
        <f t="shared" ref="F158" si="129">F159</f>
        <v>0</v>
      </c>
      <c r="G158" s="19">
        <f t="shared" ref="G158" si="130">G159</f>
        <v>9</v>
      </c>
      <c r="H158" s="19">
        <f t="shared" ref="H158" si="131">H159</f>
        <v>0</v>
      </c>
    </row>
    <row r="159" spans="1:9" s="8" customFormat="1" ht="30" customHeight="1" x14ac:dyDescent="0.2">
      <c r="A159" s="24" t="s">
        <v>14</v>
      </c>
      <c r="B159" s="25">
        <f t="shared" ref="B159:H159" si="132">SUM(B160:B164)</f>
        <v>28</v>
      </c>
      <c r="C159" s="25">
        <f t="shared" si="132"/>
        <v>18</v>
      </c>
      <c r="D159" s="25">
        <f t="shared" si="132"/>
        <v>1</v>
      </c>
      <c r="E159" s="25">
        <f t="shared" si="132"/>
        <v>0</v>
      </c>
      <c r="F159" s="25">
        <f t="shared" si="132"/>
        <v>0</v>
      </c>
      <c r="G159" s="25">
        <f t="shared" si="132"/>
        <v>9</v>
      </c>
      <c r="H159" s="25">
        <f t="shared" si="132"/>
        <v>0</v>
      </c>
    </row>
    <row r="160" spans="1:9" s="9" customFormat="1" ht="20.100000000000001" customHeight="1" x14ac:dyDescent="0.2">
      <c r="A160" s="17" t="s">
        <v>27</v>
      </c>
      <c r="B160" s="18">
        <f t="shared" ref="B160:B164" si="133">SUM(C160:H160)</f>
        <v>16</v>
      </c>
      <c r="C160" s="26">
        <v>15</v>
      </c>
      <c r="D160" s="26">
        <v>1</v>
      </c>
      <c r="E160" s="26">
        <v>0</v>
      </c>
      <c r="F160" s="26">
        <v>0</v>
      </c>
      <c r="G160" s="26">
        <v>0</v>
      </c>
      <c r="H160" s="27">
        <v>0</v>
      </c>
      <c r="I160" s="8"/>
    </row>
    <row r="161" spans="1:9" s="9" customFormat="1" ht="20.100000000000001" customHeight="1" x14ac:dyDescent="0.2">
      <c r="A161" s="20" t="s">
        <v>29</v>
      </c>
      <c r="B161" s="18">
        <f t="shared" si="133"/>
        <v>9</v>
      </c>
      <c r="C161" s="26">
        <v>0</v>
      </c>
      <c r="D161" s="26">
        <v>0</v>
      </c>
      <c r="E161" s="26">
        <v>0</v>
      </c>
      <c r="F161" s="26">
        <v>0</v>
      </c>
      <c r="G161" s="26">
        <v>9</v>
      </c>
      <c r="H161" s="27">
        <v>0</v>
      </c>
      <c r="I161" s="8"/>
    </row>
    <row r="162" spans="1:9" s="9" customFormat="1" ht="20.100000000000001" customHeight="1" x14ac:dyDescent="0.2">
      <c r="A162" s="21" t="s">
        <v>6</v>
      </c>
      <c r="B162" s="18">
        <f t="shared" si="133"/>
        <v>1</v>
      </c>
      <c r="C162" s="26">
        <v>1</v>
      </c>
      <c r="D162" s="26">
        <v>0</v>
      </c>
      <c r="E162" s="26">
        <v>0</v>
      </c>
      <c r="F162" s="26">
        <v>0</v>
      </c>
      <c r="G162" s="26">
        <v>0</v>
      </c>
      <c r="H162" s="27">
        <v>0</v>
      </c>
      <c r="I162" s="8"/>
    </row>
    <row r="163" spans="1:9" s="9" customFormat="1" ht="20.100000000000001" customHeight="1" x14ac:dyDescent="0.2">
      <c r="A163" s="21" t="s">
        <v>8</v>
      </c>
      <c r="B163" s="18">
        <f t="shared" si="133"/>
        <v>1</v>
      </c>
      <c r="C163" s="26">
        <v>1</v>
      </c>
      <c r="D163" s="26">
        <v>0</v>
      </c>
      <c r="E163" s="26">
        <v>0</v>
      </c>
      <c r="F163" s="26">
        <v>0</v>
      </c>
      <c r="G163" s="26">
        <v>0</v>
      </c>
      <c r="H163" s="27">
        <v>0</v>
      </c>
      <c r="I163" s="8"/>
    </row>
    <row r="164" spans="1:9" s="8" customFormat="1" ht="20.100000000000001" customHeight="1" x14ac:dyDescent="0.2">
      <c r="A164" s="21" t="s">
        <v>11</v>
      </c>
      <c r="B164" s="18">
        <f t="shared" si="133"/>
        <v>1</v>
      </c>
      <c r="C164" s="26">
        <v>1</v>
      </c>
      <c r="D164" s="26">
        <v>0</v>
      </c>
      <c r="E164" s="26">
        <v>0</v>
      </c>
      <c r="F164" s="26">
        <v>0</v>
      </c>
      <c r="G164" s="26">
        <v>0</v>
      </c>
      <c r="H164" s="27">
        <v>0</v>
      </c>
    </row>
    <row r="165" spans="1:9" s="8" customFormat="1" ht="20.100000000000001" customHeight="1" x14ac:dyDescent="0.2">
      <c r="A165" s="28" t="s">
        <v>16</v>
      </c>
      <c r="B165" s="19">
        <f t="shared" ref="B165:H165" si="134">B166+B173</f>
        <v>247</v>
      </c>
      <c r="C165" s="19">
        <f t="shared" si="134"/>
        <v>210</v>
      </c>
      <c r="D165" s="19">
        <f t="shared" si="134"/>
        <v>24</v>
      </c>
      <c r="E165" s="19">
        <f t="shared" si="134"/>
        <v>3</v>
      </c>
      <c r="F165" s="19">
        <f t="shared" si="134"/>
        <v>9</v>
      </c>
      <c r="G165" s="19">
        <f t="shared" si="134"/>
        <v>1</v>
      </c>
      <c r="H165" s="19">
        <f t="shared" si="134"/>
        <v>0</v>
      </c>
    </row>
    <row r="166" spans="1:9" s="9" customFormat="1" ht="20.100000000000001" customHeight="1" x14ac:dyDescent="0.2">
      <c r="A166" s="24" t="s">
        <v>16</v>
      </c>
      <c r="B166" s="25">
        <f t="shared" ref="B166:H166" si="135">SUM(B167:B172)</f>
        <v>244</v>
      </c>
      <c r="C166" s="25">
        <f t="shared" si="135"/>
        <v>208</v>
      </c>
      <c r="D166" s="25">
        <f t="shared" si="135"/>
        <v>24</v>
      </c>
      <c r="E166" s="25">
        <f t="shared" si="135"/>
        <v>2</v>
      </c>
      <c r="F166" s="25">
        <f t="shared" si="135"/>
        <v>9</v>
      </c>
      <c r="G166" s="25">
        <f t="shared" si="135"/>
        <v>1</v>
      </c>
      <c r="H166" s="25">
        <f t="shared" si="135"/>
        <v>0</v>
      </c>
      <c r="I166" s="8"/>
    </row>
    <row r="167" spans="1:9" s="9" customFormat="1" ht="20.100000000000001" customHeight="1" x14ac:dyDescent="0.2">
      <c r="A167" s="17" t="s">
        <v>27</v>
      </c>
      <c r="B167" s="18">
        <f t="shared" ref="B167:B172" si="136">SUM(C167:H167)</f>
        <v>160</v>
      </c>
      <c r="C167" s="26">
        <v>158</v>
      </c>
      <c r="D167" s="26">
        <v>2</v>
      </c>
      <c r="E167" s="26">
        <v>0</v>
      </c>
      <c r="F167" s="26">
        <v>0</v>
      </c>
      <c r="G167" s="26">
        <v>0</v>
      </c>
      <c r="H167" s="27">
        <v>0</v>
      </c>
      <c r="I167" s="8"/>
    </row>
    <row r="168" spans="1:9" s="9" customFormat="1" ht="20.100000000000001" customHeight="1" x14ac:dyDescent="0.2">
      <c r="A168" s="17" t="s">
        <v>28</v>
      </c>
      <c r="B168" s="18">
        <f t="shared" si="136"/>
        <v>39</v>
      </c>
      <c r="C168" s="26">
        <v>19</v>
      </c>
      <c r="D168" s="26">
        <v>20</v>
      </c>
      <c r="E168" s="26">
        <v>0</v>
      </c>
      <c r="F168" s="26">
        <v>0</v>
      </c>
      <c r="G168" s="26">
        <v>0</v>
      </c>
      <c r="H168" s="27">
        <v>0</v>
      </c>
      <c r="I168" s="8"/>
    </row>
    <row r="169" spans="1:9" s="9" customFormat="1" ht="20.100000000000001" customHeight="1" x14ac:dyDescent="0.2">
      <c r="A169" s="20" t="s">
        <v>29</v>
      </c>
      <c r="B169" s="18">
        <f t="shared" si="136"/>
        <v>35</v>
      </c>
      <c r="C169" s="26">
        <v>24</v>
      </c>
      <c r="D169" s="26">
        <v>1</v>
      </c>
      <c r="E169" s="26">
        <v>0</v>
      </c>
      <c r="F169" s="26">
        <v>9</v>
      </c>
      <c r="G169" s="26">
        <v>1</v>
      </c>
      <c r="H169" s="27">
        <v>0</v>
      </c>
      <c r="I169" s="8"/>
    </row>
    <row r="170" spans="1:9" s="9" customFormat="1" ht="20.100000000000001" customHeight="1" x14ac:dyDescent="0.2">
      <c r="A170" s="21" t="s">
        <v>6</v>
      </c>
      <c r="B170" s="18">
        <f t="shared" si="136"/>
        <v>8</v>
      </c>
      <c r="C170" s="26">
        <v>6</v>
      </c>
      <c r="D170" s="26">
        <v>1</v>
      </c>
      <c r="E170" s="26">
        <v>1</v>
      </c>
      <c r="F170" s="26">
        <v>0</v>
      </c>
      <c r="G170" s="26">
        <v>0</v>
      </c>
      <c r="H170" s="27">
        <v>0</v>
      </c>
      <c r="I170" s="8"/>
    </row>
    <row r="171" spans="1:9" s="9" customFormat="1" ht="20.100000000000001" customHeight="1" x14ac:dyDescent="0.2">
      <c r="A171" s="21" t="s">
        <v>7</v>
      </c>
      <c r="B171" s="18">
        <f t="shared" si="136"/>
        <v>1</v>
      </c>
      <c r="C171" s="26">
        <v>0</v>
      </c>
      <c r="D171" s="26">
        <v>0</v>
      </c>
      <c r="E171" s="26">
        <v>1</v>
      </c>
      <c r="F171" s="26">
        <v>0</v>
      </c>
      <c r="G171" s="26">
        <v>0</v>
      </c>
      <c r="H171" s="27">
        <v>0</v>
      </c>
      <c r="I171" s="8"/>
    </row>
    <row r="172" spans="1:9" s="8" customFormat="1" ht="20.100000000000001" customHeight="1" x14ac:dyDescent="0.2">
      <c r="A172" s="21" t="s">
        <v>11</v>
      </c>
      <c r="B172" s="18">
        <f t="shared" si="136"/>
        <v>1</v>
      </c>
      <c r="C172" s="26">
        <v>1</v>
      </c>
      <c r="D172" s="26">
        <v>0</v>
      </c>
      <c r="E172" s="26">
        <v>0</v>
      </c>
      <c r="F172" s="26">
        <v>0</v>
      </c>
      <c r="G172" s="26">
        <v>0</v>
      </c>
      <c r="H172" s="27">
        <v>0</v>
      </c>
    </row>
    <row r="173" spans="1:9" s="9" customFormat="1" ht="20.100000000000001" customHeight="1" x14ac:dyDescent="0.2">
      <c r="A173" s="24" t="s">
        <v>17</v>
      </c>
      <c r="B173" s="25">
        <f t="shared" ref="B173:H173" si="137">SUM(B174:B176)</f>
        <v>3</v>
      </c>
      <c r="C173" s="25">
        <f t="shared" si="137"/>
        <v>2</v>
      </c>
      <c r="D173" s="25">
        <f t="shared" si="137"/>
        <v>0</v>
      </c>
      <c r="E173" s="25">
        <f t="shared" si="137"/>
        <v>1</v>
      </c>
      <c r="F173" s="25">
        <f t="shared" si="137"/>
        <v>0</v>
      </c>
      <c r="G173" s="25">
        <f t="shared" si="137"/>
        <v>0</v>
      </c>
      <c r="H173" s="25">
        <f t="shared" si="137"/>
        <v>0</v>
      </c>
      <c r="I173" s="8"/>
    </row>
    <row r="174" spans="1:9" s="9" customFormat="1" ht="20.100000000000001" customHeight="1" x14ac:dyDescent="0.2">
      <c r="A174" s="17" t="s">
        <v>27</v>
      </c>
      <c r="B174" s="18">
        <f t="shared" ref="B174:B176" si="138">SUM(C174:H174)</f>
        <v>1</v>
      </c>
      <c r="C174" s="26">
        <v>1</v>
      </c>
      <c r="D174" s="26">
        <v>0</v>
      </c>
      <c r="E174" s="26">
        <v>0</v>
      </c>
      <c r="F174" s="26">
        <v>0</v>
      </c>
      <c r="G174" s="26">
        <v>0</v>
      </c>
      <c r="H174" s="27">
        <v>0</v>
      </c>
      <c r="I174" s="8"/>
    </row>
    <row r="175" spans="1:9" s="9" customFormat="1" ht="20.100000000000001" customHeight="1" x14ac:dyDescent="0.2">
      <c r="A175" s="21" t="s">
        <v>6</v>
      </c>
      <c r="B175" s="18">
        <f t="shared" si="138"/>
        <v>1</v>
      </c>
      <c r="C175" s="26">
        <v>0</v>
      </c>
      <c r="D175" s="26">
        <v>0</v>
      </c>
      <c r="E175" s="26">
        <v>1</v>
      </c>
      <c r="F175" s="26">
        <v>0</v>
      </c>
      <c r="G175" s="26">
        <v>0</v>
      </c>
      <c r="H175" s="27">
        <v>0</v>
      </c>
      <c r="I175" s="8"/>
    </row>
    <row r="176" spans="1:9" s="9" customFormat="1" ht="20.100000000000001" customHeight="1" x14ac:dyDescent="0.2">
      <c r="A176" s="22" t="s">
        <v>9</v>
      </c>
      <c r="B176" s="18">
        <f t="shared" si="138"/>
        <v>1</v>
      </c>
      <c r="C176" s="26">
        <v>1</v>
      </c>
      <c r="D176" s="26">
        <v>0</v>
      </c>
      <c r="E176" s="26">
        <v>0</v>
      </c>
      <c r="F176" s="26">
        <v>0</v>
      </c>
      <c r="G176" s="26">
        <v>0</v>
      </c>
      <c r="H176" s="27">
        <v>0</v>
      </c>
      <c r="I176" s="8"/>
    </row>
    <row r="177" spans="1:9" s="9" customFormat="1" ht="20.100000000000001" customHeight="1" x14ac:dyDescent="0.2">
      <c r="A177" s="28" t="s">
        <v>38</v>
      </c>
      <c r="B177" s="19">
        <f t="shared" ref="B177:H177" si="139">B178+B184</f>
        <v>607</v>
      </c>
      <c r="C177" s="27">
        <f t="shared" si="139"/>
        <v>602</v>
      </c>
      <c r="D177" s="27">
        <f t="shared" si="139"/>
        <v>5</v>
      </c>
      <c r="E177" s="27">
        <f t="shared" si="139"/>
        <v>0</v>
      </c>
      <c r="F177" s="27">
        <f t="shared" si="139"/>
        <v>0</v>
      </c>
      <c r="G177" s="27">
        <f t="shared" si="139"/>
        <v>0</v>
      </c>
      <c r="H177" s="27">
        <f t="shared" si="139"/>
        <v>0</v>
      </c>
      <c r="I177" s="8"/>
    </row>
    <row r="178" spans="1:9" s="8" customFormat="1" ht="20.100000000000001" customHeight="1" x14ac:dyDescent="0.2">
      <c r="A178" s="24" t="s">
        <v>13</v>
      </c>
      <c r="B178" s="25">
        <f t="shared" ref="B178:H178" si="140">SUM(B179:B183)</f>
        <v>61</v>
      </c>
      <c r="C178" s="29">
        <f t="shared" si="140"/>
        <v>56</v>
      </c>
      <c r="D178" s="29">
        <f t="shared" si="140"/>
        <v>5</v>
      </c>
      <c r="E178" s="29">
        <f t="shared" si="140"/>
        <v>0</v>
      </c>
      <c r="F178" s="29">
        <f t="shared" si="140"/>
        <v>0</v>
      </c>
      <c r="G178" s="29">
        <f t="shared" si="140"/>
        <v>0</v>
      </c>
      <c r="H178" s="29">
        <f t="shared" si="140"/>
        <v>0</v>
      </c>
    </row>
    <row r="179" spans="1:9" s="9" customFormat="1" ht="20.100000000000001" customHeight="1" x14ac:dyDescent="0.2">
      <c r="A179" s="17" t="s">
        <v>27</v>
      </c>
      <c r="B179" s="18">
        <f t="shared" ref="B179:B183" si="141">SUM(C179:H179)</f>
        <v>55</v>
      </c>
      <c r="C179" s="26">
        <v>55</v>
      </c>
      <c r="D179" s="26">
        <v>0</v>
      </c>
      <c r="E179" s="26">
        <v>0</v>
      </c>
      <c r="F179" s="26">
        <v>0</v>
      </c>
      <c r="G179" s="26">
        <v>0</v>
      </c>
      <c r="H179" s="27">
        <v>0</v>
      </c>
      <c r="I179" s="8"/>
    </row>
    <row r="180" spans="1:9" s="9" customFormat="1" ht="20.100000000000001" customHeight="1" x14ac:dyDescent="0.2">
      <c r="A180" s="17" t="s">
        <v>28</v>
      </c>
      <c r="B180" s="18">
        <f t="shared" si="141"/>
        <v>1</v>
      </c>
      <c r="C180" s="26">
        <v>0</v>
      </c>
      <c r="D180" s="26">
        <v>1</v>
      </c>
      <c r="E180" s="26">
        <v>0</v>
      </c>
      <c r="F180" s="26">
        <v>0</v>
      </c>
      <c r="G180" s="26">
        <v>0</v>
      </c>
      <c r="H180" s="27">
        <v>0</v>
      </c>
      <c r="I180" s="8"/>
    </row>
    <row r="181" spans="1:9" s="9" customFormat="1" ht="22.5" customHeight="1" x14ac:dyDescent="0.2">
      <c r="A181" s="20" t="s">
        <v>29</v>
      </c>
      <c r="B181" s="18">
        <f t="shared" si="141"/>
        <v>2</v>
      </c>
      <c r="C181" s="26">
        <v>0</v>
      </c>
      <c r="D181" s="26">
        <v>2</v>
      </c>
      <c r="E181" s="26">
        <v>0</v>
      </c>
      <c r="F181" s="26">
        <v>0</v>
      </c>
      <c r="G181" s="26">
        <v>0</v>
      </c>
      <c r="H181" s="27">
        <v>0</v>
      </c>
      <c r="I181" s="8"/>
    </row>
    <row r="182" spans="1:9" s="9" customFormat="1" ht="20.100000000000001" customHeight="1" x14ac:dyDescent="0.2">
      <c r="A182" s="21" t="s">
        <v>8</v>
      </c>
      <c r="B182" s="18">
        <f t="shared" si="141"/>
        <v>2</v>
      </c>
      <c r="C182" s="26">
        <v>0</v>
      </c>
      <c r="D182" s="26">
        <v>2</v>
      </c>
      <c r="E182" s="26">
        <v>0</v>
      </c>
      <c r="F182" s="26">
        <v>0</v>
      </c>
      <c r="G182" s="26">
        <v>0</v>
      </c>
      <c r="H182" s="27">
        <v>0</v>
      </c>
      <c r="I182" s="8"/>
    </row>
    <row r="183" spans="1:9" s="8" customFormat="1" ht="20.100000000000001" customHeight="1" x14ac:dyDescent="0.2">
      <c r="A183" s="21" t="s">
        <v>12</v>
      </c>
      <c r="B183" s="18">
        <f t="shared" si="141"/>
        <v>1</v>
      </c>
      <c r="C183" s="26">
        <v>1</v>
      </c>
      <c r="D183" s="26">
        <v>0</v>
      </c>
      <c r="E183" s="26">
        <v>0</v>
      </c>
      <c r="F183" s="26">
        <v>0</v>
      </c>
      <c r="G183" s="26">
        <v>0</v>
      </c>
      <c r="H183" s="27">
        <v>0</v>
      </c>
    </row>
    <row r="184" spans="1:9" s="8" customFormat="1" ht="20.100000000000001" customHeight="1" x14ac:dyDescent="0.2">
      <c r="A184" s="24" t="s">
        <v>15</v>
      </c>
      <c r="B184" s="25">
        <f t="shared" ref="B184:H184" si="142">SUM(B185:B185)</f>
        <v>546</v>
      </c>
      <c r="C184" s="29">
        <f t="shared" si="142"/>
        <v>546</v>
      </c>
      <c r="D184" s="29">
        <f t="shared" si="142"/>
        <v>0</v>
      </c>
      <c r="E184" s="29">
        <f t="shared" si="142"/>
        <v>0</v>
      </c>
      <c r="F184" s="29">
        <f t="shared" si="142"/>
        <v>0</v>
      </c>
      <c r="G184" s="29">
        <f t="shared" si="142"/>
        <v>0</v>
      </c>
      <c r="H184" s="29">
        <f t="shared" si="142"/>
        <v>0</v>
      </c>
    </row>
    <row r="185" spans="1:9" s="9" customFormat="1" ht="20.100000000000001" customHeight="1" x14ac:dyDescent="0.2">
      <c r="A185" s="17" t="s">
        <v>27</v>
      </c>
      <c r="B185" s="18">
        <f t="shared" ref="B185" si="143">SUM(C185:H185)</f>
        <v>546</v>
      </c>
      <c r="C185" s="26">
        <v>546</v>
      </c>
      <c r="D185" s="26">
        <v>0</v>
      </c>
      <c r="E185" s="26">
        <v>0</v>
      </c>
      <c r="F185" s="26">
        <v>0</v>
      </c>
      <c r="G185" s="26">
        <v>0</v>
      </c>
      <c r="H185" s="27">
        <v>0</v>
      </c>
      <c r="I185" s="8"/>
    </row>
    <row r="186" spans="1:9" s="8" customFormat="1" ht="9" customHeight="1" x14ac:dyDescent="0.2">
      <c r="A186" s="30"/>
      <c r="B186" s="31"/>
      <c r="C186" s="32"/>
      <c r="D186" s="32"/>
      <c r="E186" s="32"/>
      <c r="F186" s="32"/>
      <c r="G186" s="32"/>
      <c r="H186" s="33"/>
    </row>
    <row r="187" spans="1:9" ht="13.5" customHeight="1" x14ac:dyDescent="0.2">
      <c r="A187" s="34" t="s">
        <v>19</v>
      </c>
      <c r="B187" s="35"/>
      <c r="C187" s="35"/>
      <c r="D187" s="35"/>
      <c r="E187" s="35"/>
      <c r="F187" s="35"/>
      <c r="G187" s="13"/>
      <c r="H187" s="14"/>
      <c r="I187" s="1"/>
    </row>
    <row r="188" spans="1:9" ht="15.75" customHeight="1" x14ac:dyDescent="0.2">
      <c r="A188" s="14" t="s">
        <v>20</v>
      </c>
      <c r="B188" s="14"/>
      <c r="C188" s="14"/>
      <c r="D188" s="14"/>
      <c r="E188" s="14"/>
      <c r="F188" s="14"/>
      <c r="G188" s="13"/>
      <c r="H188" s="14"/>
      <c r="I188" s="1"/>
    </row>
    <row r="189" spans="1:9" ht="15.75" customHeight="1" x14ac:dyDescent="0.2">
      <c r="A189" s="14" t="s">
        <v>21</v>
      </c>
      <c r="B189" s="14"/>
      <c r="C189" s="14"/>
      <c r="D189" s="14"/>
      <c r="E189" s="14"/>
      <c r="F189" s="14"/>
      <c r="G189" s="13"/>
      <c r="H189" s="14"/>
      <c r="I189" s="1"/>
    </row>
    <row r="190" spans="1:9" ht="15.75" customHeight="1" x14ac:dyDescent="0.2">
      <c r="A190" s="36" t="s">
        <v>22</v>
      </c>
      <c r="B190" s="37"/>
      <c r="C190" s="37"/>
      <c r="D190" s="37"/>
      <c r="E190" s="37"/>
      <c r="F190" s="14"/>
      <c r="G190" s="13"/>
      <c r="H190" s="14"/>
      <c r="I190" s="1"/>
    </row>
    <row r="191" spans="1:9" ht="18.75" customHeight="1" x14ac:dyDescent="0.2">
      <c r="A191" s="37" t="s">
        <v>23</v>
      </c>
      <c r="B191" s="37"/>
      <c r="C191" s="37"/>
      <c r="D191" s="37"/>
      <c r="E191" s="37"/>
      <c r="F191" s="14"/>
      <c r="G191" s="13"/>
      <c r="H191" s="14"/>
      <c r="I191" s="1"/>
    </row>
    <row r="192" spans="1:9" x14ac:dyDescent="0.2">
      <c r="A192" s="6"/>
      <c r="B192" s="5"/>
      <c r="C192" s="5"/>
      <c r="D192" s="5"/>
      <c r="E192" s="5"/>
      <c r="I192" s="1"/>
    </row>
    <row r="193" spans="9:9" x14ac:dyDescent="0.2">
      <c r="I193" s="1"/>
    </row>
    <row r="194" spans="9:9" x14ac:dyDescent="0.2">
      <c r="I194" s="1"/>
    </row>
    <row r="195" spans="9:9" x14ac:dyDescent="0.2">
      <c r="I195" s="1"/>
    </row>
    <row r="196" spans="9:9" x14ac:dyDescent="0.2">
      <c r="I196" s="1"/>
    </row>
    <row r="197" spans="9:9" x14ac:dyDescent="0.2">
      <c r="I197" s="1"/>
    </row>
    <row r="198" spans="9:9" x14ac:dyDescent="0.2">
      <c r="I198" s="1"/>
    </row>
    <row r="199" spans="9:9" x14ac:dyDescent="0.2">
      <c r="I199" s="1"/>
    </row>
    <row r="200" spans="9:9" x14ac:dyDescent="0.2">
      <c r="I200" s="1"/>
    </row>
    <row r="201" spans="9:9" x14ac:dyDescent="0.2">
      <c r="I201" s="1"/>
    </row>
    <row r="202" spans="9:9" x14ac:dyDescent="0.2">
      <c r="I202" s="1"/>
    </row>
    <row r="203" spans="9:9" x14ac:dyDescent="0.2">
      <c r="I203" s="1"/>
    </row>
    <row r="204" spans="9:9" x14ac:dyDescent="0.2">
      <c r="I204" s="1"/>
    </row>
    <row r="205" spans="9:9" x14ac:dyDescent="0.2">
      <c r="I205" s="1"/>
    </row>
    <row r="206" spans="9:9" x14ac:dyDescent="0.2">
      <c r="I206" s="1"/>
    </row>
    <row r="207" spans="9:9" x14ac:dyDescent="0.2">
      <c r="I207" s="1"/>
    </row>
    <row r="208" spans="9:9" x14ac:dyDescent="0.2">
      <c r="I208" s="1"/>
    </row>
    <row r="209" spans="9:9" x14ac:dyDescent="0.2">
      <c r="I209" s="1"/>
    </row>
    <row r="210" spans="9:9" x14ac:dyDescent="0.2">
      <c r="I210" s="1"/>
    </row>
    <row r="211" spans="9:9" x14ac:dyDescent="0.2">
      <c r="I211" s="1"/>
    </row>
    <row r="212" spans="9:9" x14ac:dyDescent="0.2">
      <c r="I212" s="1"/>
    </row>
    <row r="213" spans="9:9" x14ac:dyDescent="0.2">
      <c r="I213" s="1"/>
    </row>
    <row r="214" spans="9:9" x14ac:dyDescent="0.2">
      <c r="I214" s="1"/>
    </row>
    <row r="215" spans="9:9" x14ac:dyDescent="0.2">
      <c r="I215" s="1"/>
    </row>
    <row r="216" spans="9:9" x14ac:dyDescent="0.2">
      <c r="I216" s="1"/>
    </row>
    <row r="217" spans="9:9" x14ac:dyDescent="0.2">
      <c r="I217" s="1"/>
    </row>
    <row r="218" spans="9:9" x14ac:dyDescent="0.2">
      <c r="I218" s="1"/>
    </row>
    <row r="219" spans="9:9" x14ac:dyDescent="0.2">
      <c r="I219" s="1"/>
    </row>
    <row r="220" spans="9:9" x14ac:dyDescent="0.2">
      <c r="I220" s="1"/>
    </row>
    <row r="221" spans="9:9" x14ac:dyDescent="0.2">
      <c r="I221" s="1"/>
    </row>
    <row r="222" spans="9:9" x14ac:dyDescent="0.2">
      <c r="I222" s="1"/>
    </row>
    <row r="223" spans="9:9" x14ac:dyDescent="0.2">
      <c r="I223" s="1"/>
    </row>
    <row r="224" spans="9:9" x14ac:dyDescent="0.2">
      <c r="I224" s="1"/>
    </row>
    <row r="225" spans="9:9" x14ac:dyDescent="0.2">
      <c r="I225" s="1"/>
    </row>
    <row r="226" spans="9:9" x14ac:dyDescent="0.2">
      <c r="I226" s="1"/>
    </row>
    <row r="227" spans="9:9" x14ac:dyDescent="0.2">
      <c r="I227" s="1"/>
    </row>
    <row r="228" spans="9:9" x14ac:dyDescent="0.2">
      <c r="I228" s="1"/>
    </row>
    <row r="229" spans="9:9" x14ac:dyDescent="0.2">
      <c r="I229" s="1"/>
    </row>
    <row r="230" spans="9:9" x14ac:dyDescent="0.2">
      <c r="I230" s="1"/>
    </row>
    <row r="231" spans="9:9" x14ac:dyDescent="0.2">
      <c r="I231" s="1"/>
    </row>
    <row r="232" spans="9:9" x14ac:dyDescent="0.2">
      <c r="I232" s="1"/>
    </row>
    <row r="233" spans="9:9" x14ac:dyDescent="0.2">
      <c r="I233" s="1"/>
    </row>
    <row r="234" spans="9:9" x14ac:dyDescent="0.2">
      <c r="I234" s="1"/>
    </row>
    <row r="235" spans="9:9" x14ac:dyDescent="0.2">
      <c r="I235" s="1"/>
    </row>
    <row r="236" spans="9:9" x14ac:dyDescent="0.2">
      <c r="I236" s="1"/>
    </row>
    <row r="237" spans="9:9" x14ac:dyDescent="0.2">
      <c r="I237" s="1"/>
    </row>
    <row r="238" spans="9:9" x14ac:dyDescent="0.2">
      <c r="I238" s="1"/>
    </row>
    <row r="239" spans="9:9" x14ac:dyDescent="0.2">
      <c r="I239" s="1"/>
    </row>
    <row r="240" spans="9:9" x14ac:dyDescent="0.2">
      <c r="I240" s="1"/>
    </row>
    <row r="241" spans="9:9" x14ac:dyDescent="0.2">
      <c r="I241" s="1"/>
    </row>
    <row r="242" spans="9:9" x14ac:dyDescent="0.2">
      <c r="I242" s="1"/>
    </row>
    <row r="243" spans="9:9" x14ac:dyDescent="0.2">
      <c r="I243" s="1"/>
    </row>
    <row r="244" spans="9:9" x14ac:dyDescent="0.2">
      <c r="I244" s="1"/>
    </row>
    <row r="245" spans="9:9" x14ac:dyDescent="0.2">
      <c r="I245" s="1"/>
    </row>
    <row r="246" spans="9:9" x14ac:dyDescent="0.2">
      <c r="I246" s="1"/>
    </row>
    <row r="247" spans="9:9" x14ac:dyDescent="0.2">
      <c r="I247" s="1"/>
    </row>
    <row r="248" spans="9:9" x14ac:dyDescent="0.2">
      <c r="I248" s="1"/>
    </row>
    <row r="249" spans="9:9" x14ac:dyDescent="0.2">
      <c r="I249" s="1"/>
    </row>
    <row r="250" spans="9:9" x14ac:dyDescent="0.2">
      <c r="I250" s="1"/>
    </row>
    <row r="251" spans="9:9" x14ac:dyDescent="0.2">
      <c r="I251" s="1"/>
    </row>
    <row r="252" spans="9:9" x14ac:dyDescent="0.2">
      <c r="I252" s="1"/>
    </row>
    <row r="253" spans="9:9" x14ac:dyDescent="0.2">
      <c r="I253" s="1"/>
    </row>
    <row r="254" spans="9:9" x14ac:dyDescent="0.2">
      <c r="I254" s="1"/>
    </row>
    <row r="255" spans="9:9" x14ac:dyDescent="0.2">
      <c r="I255" s="1"/>
    </row>
    <row r="256" spans="9:9" x14ac:dyDescent="0.2">
      <c r="I256" s="1"/>
    </row>
    <row r="257" spans="9:9" x14ac:dyDescent="0.2">
      <c r="I257" s="1"/>
    </row>
    <row r="258" spans="9:9" x14ac:dyDescent="0.2">
      <c r="I258" s="1"/>
    </row>
    <row r="259" spans="9:9" x14ac:dyDescent="0.2">
      <c r="I259" s="1"/>
    </row>
    <row r="260" spans="9:9" x14ac:dyDescent="0.2">
      <c r="I260" s="1"/>
    </row>
    <row r="261" spans="9:9" x14ac:dyDescent="0.2">
      <c r="I261" s="1"/>
    </row>
    <row r="262" spans="9:9" x14ac:dyDescent="0.2">
      <c r="I262" s="1"/>
    </row>
    <row r="263" spans="9:9" x14ac:dyDescent="0.2">
      <c r="I263" s="1"/>
    </row>
    <row r="264" spans="9:9" x14ac:dyDescent="0.2">
      <c r="I264" s="1"/>
    </row>
    <row r="265" spans="9:9" x14ac:dyDescent="0.2">
      <c r="I265" s="1"/>
    </row>
    <row r="266" spans="9:9" x14ac:dyDescent="0.2">
      <c r="I266" s="1"/>
    </row>
    <row r="267" spans="9:9" x14ac:dyDescent="0.2">
      <c r="I267" s="1"/>
    </row>
    <row r="268" spans="9:9" x14ac:dyDescent="0.2">
      <c r="I268" s="1"/>
    </row>
    <row r="269" spans="9:9" x14ac:dyDescent="0.2">
      <c r="I269" s="1"/>
    </row>
    <row r="270" spans="9:9" x14ac:dyDescent="0.2">
      <c r="I270" s="1"/>
    </row>
    <row r="271" spans="9:9" x14ac:dyDescent="0.2">
      <c r="I271" s="1"/>
    </row>
    <row r="272" spans="9:9" x14ac:dyDescent="0.2">
      <c r="I272" s="1"/>
    </row>
    <row r="273" spans="9:9" x14ac:dyDescent="0.2">
      <c r="I273" s="1"/>
    </row>
    <row r="274" spans="9:9" x14ac:dyDescent="0.2">
      <c r="I274" s="1"/>
    </row>
    <row r="275" spans="9:9" x14ac:dyDescent="0.2">
      <c r="I275" s="1"/>
    </row>
    <row r="276" spans="9:9" x14ac:dyDescent="0.2">
      <c r="I276" s="1"/>
    </row>
    <row r="277" spans="9:9" x14ac:dyDescent="0.2">
      <c r="I277" s="1"/>
    </row>
    <row r="278" spans="9:9" x14ac:dyDescent="0.2">
      <c r="I278" s="1"/>
    </row>
    <row r="279" spans="9:9" x14ac:dyDescent="0.2">
      <c r="I279" s="1"/>
    </row>
    <row r="280" spans="9:9" x14ac:dyDescent="0.2">
      <c r="I280" s="1"/>
    </row>
    <row r="281" spans="9:9" x14ac:dyDescent="0.2">
      <c r="I281" s="1"/>
    </row>
    <row r="282" spans="9:9" x14ac:dyDescent="0.2">
      <c r="I282" s="1"/>
    </row>
    <row r="283" spans="9:9" x14ac:dyDescent="0.2">
      <c r="I283" s="1"/>
    </row>
    <row r="284" spans="9:9" x14ac:dyDescent="0.2">
      <c r="I284" s="1"/>
    </row>
    <row r="285" spans="9:9" x14ac:dyDescent="0.2">
      <c r="I285" s="1"/>
    </row>
    <row r="286" spans="9:9" x14ac:dyDescent="0.2">
      <c r="I286" s="1"/>
    </row>
    <row r="287" spans="9:9" x14ac:dyDescent="0.2">
      <c r="I287" s="1"/>
    </row>
    <row r="288" spans="9:9" x14ac:dyDescent="0.2">
      <c r="I288" s="1"/>
    </row>
    <row r="289" spans="9:9" x14ac:dyDescent="0.2">
      <c r="I289" s="1"/>
    </row>
    <row r="290" spans="9:9" x14ac:dyDescent="0.2">
      <c r="I290" s="1"/>
    </row>
    <row r="291" spans="9:9" x14ac:dyDescent="0.2">
      <c r="I291" s="1"/>
    </row>
    <row r="292" spans="9:9" x14ac:dyDescent="0.2">
      <c r="I292" s="1"/>
    </row>
    <row r="293" spans="9:9" x14ac:dyDescent="0.2">
      <c r="I293" s="1"/>
    </row>
    <row r="294" spans="9:9" x14ac:dyDescent="0.2">
      <c r="I294" s="1"/>
    </row>
    <row r="295" spans="9:9" x14ac:dyDescent="0.2">
      <c r="I295" s="1"/>
    </row>
    <row r="296" spans="9:9" x14ac:dyDescent="0.2">
      <c r="I296" s="1"/>
    </row>
    <row r="297" spans="9:9" x14ac:dyDescent="0.2">
      <c r="I297" s="1"/>
    </row>
    <row r="298" spans="9:9" x14ac:dyDescent="0.2">
      <c r="I298" s="1"/>
    </row>
    <row r="299" spans="9:9" x14ac:dyDescent="0.2">
      <c r="I299" s="1"/>
    </row>
    <row r="300" spans="9:9" x14ac:dyDescent="0.2">
      <c r="I300" s="1"/>
    </row>
    <row r="301" spans="9:9" x14ac:dyDescent="0.2">
      <c r="I301" s="1"/>
    </row>
    <row r="302" spans="9:9" x14ac:dyDescent="0.2">
      <c r="I302" s="1"/>
    </row>
    <row r="303" spans="9:9" x14ac:dyDescent="0.2">
      <c r="I303" s="1"/>
    </row>
    <row r="304" spans="9:9" x14ac:dyDescent="0.2">
      <c r="I304" s="1"/>
    </row>
    <row r="305" spans="9:9" x14ac:dyDescent="0.2">
      <c r="I305" s="1"/>
    </row>
    <row r="306" spans="9:9" x14ac:dyDescent="0.2">
      <c r="I306" s="1"/>
    </row>
    <row r="307" spans="9:9" x14ac:dyDescent="0.2">
      <c r="I307" s="1"/>
    </row>
    <row r="308" spans="9:9" x14ac:dyDescent="0.2">
      <c r="I308" s="1"/>
    </row>
    <row r="309" spans="9:9" x14ac:dyDescent="0.2">
      <c r="I309" s="1"/>
    </row>
    <row r="310" spans="9:9" x14ac:dyDescent="0.2">
      <c r="I310" s="1"/>
    </row>
    <row r="311" spans="9:9" x14ac:dyDescent="0.2">
      <c r="I311" s="1"/>
    </row>
    <row r="312" spans="9:9" x14ac:dyDescent="0.2">
      <c r="I312" s="1"/>
    </row>
    <row r="313" spans="9:9" x14ac:dyDescent="0.2">
      <c r="I313" s="1"/>
    </row>
    <row r="314" spans="9:9" x14ac:dyDescent="0.2">
      <c r="I314" s="1"/>
    </row>
    <row r="315" spans="9:9" x14ac:dyDescent="0.2">
      <c r="I315" s="1"/>
    </row>
    <row r="316" spans="9:9" x14ac:dyDescent="0.2">
      <c r="I316" s="1"/>
    </row>
    <row r="317" spans="9:9" x14ac:dyDescent="0.2">
      <c r="I317" s="1"/>
    </row>
    <row r="318" spans="9:9" x14ac:dyDescent="0.2">
      <c r="I318" s="1"/>
    </row>
    <row r="319" spans="9:9" x14ac:dyDescent="0.2">
      <c r="I319" s="1"/>
    </row>
    <row r="320" spans="9:9" x14ac:dyDescent="0.2">
      <c r="I320" s="1"/>
    </row>
    <row r="321" spans="9:9" x14ac:dyDescent="0.2">
      <c r="I321" s="1"/>
    </row>
    <row r="322" spans="9:9" x14ac:dyDescent="0.2">
      <c r="I322" s="1"/>
    </row>
    <row r="323" spans="9:9" x14ac:dyDescent="0.2">
      <c r="I323" s="1"/>
    </row>
    <row r="324" spans="9:9" x14ac:dyDescent="0.2">
      <c r="I324" s="1"/>
    </row>
    <row r="325" spans="9:9" x14ac:dyDescent="0.2">
      <c r="I325" s="1"/>
    </row>
    <row r="326" spans="9:9" x14ac:dyDescent="0.2">
      <c r="I326" s="1"/>
    </row>
    <row r="327" spans="9:9" x14ac:dyDescent="0.2">
      <c r="I327" s="1"/>
    </row>
    <row r="328" spans="9:9" x14ac:dyDescent="0.2">
      <c r="I328" s="1"/>
    </row>
    <row r="329" spans="9:9" x14ac:dyDescent="0.2">
      <c r="I329" s="1"/>
    </row>
    <row r="330" spans="9:9" x14ac:dyDescent="0.2">
      <c r="I330" s="1"/>
    </row>
    <row r="331" spans="9:9" x14ac:dyDescent="0.2">
      <c r="I331" s="1"/>
    </row>
    <row r="332" spans="9:9" x14ac:dyDescent="0.2">
      <c r="I332" s="1"/>
    </row>
    <row r="333" spans="9:9" x14ac:dyDescent="0.2">
      <c r="I333" s="1"/>
    </row>
    <row r="334" spans="9:9" x14ac:dyDescent="0.2">
      <c r="I334" s="1"/>
    </row>
    <row r="335" spans="9:9" x14ac:dyDescent="0.2">
      <c r="I335" s="1"/>
    </row>
    <row r="336" spans="9:9" x14ac:dyDescent="0.2">
      <c r="I336" s="1"/>
    </row>
    <row r="337" spans="9:9" x14ac:dyDescent="0.2">
      <c r="I337" s="1"/>
    </row>
    <row r="338" spans="9:9" x14ac:dyDescent="0.2">
      <c r="I338" s="1"/>
    </row>
    <row r="339" spans="9:9" x14ac:dyDescent="0.2">
      <c r="I339" s="1"/>
    </row>
    <row r="340" spans="9:9" x14ac:dyDescent="0.2">
      <c r="I340" s="1"/>
    </row>
    <row r="341" spans="9:9" x14ac:dyDescent="0.2">
      <c r="I341" s="1"/>
    </row>
    <row r="342" spans="9:9" x14ac:dyDescent="0.2">
      <c r="I342" s="1"/>
    </row>
    <row r="343" spans="9:9" x14ac:dyDescent="0.2">
      <c r="I343" s="1"/>
    </row>
    <row r="344" spans="9:9" x14ac:dyDescent="0.2">
      <c r="I344" s="1"/>
    </row>
    <row r="345" spans="9:9" x14ac:dyDescent="0.2">
      <c r="I345" s="1"/>
    </row>
    <row r="346" spans="9:9" x14ac:dyDescent="0.2">
      <c r="I346" s="1"/>
    </row>
    <row r="347" spans="9:9" x14ac:dyDescent="0.2">
      <c r="I347" s="1"/>
    </row>
    <row r="348" spans="9:9" x14ac:dyDescent="0.2">
      <c r="I348" s="1"/>
    </row>
    <row r="349" spans="9:9" x14ac:dyDescent="0.2">
      <c r="I349" s="1"/>
    </row>
    <row r="350" spans="9:9" x14ac:dyDescent="0.2">
      <c r="I350" s="1"/>
    </row>
    <row r="351" spans="9:9" x14ac:dyDescent="0.2">
      <c r="I351" s="1"/>
    </row>
    <row r="352" spans="9:9" x14ac:dyDescent="0.2">
      <c r="I352" s="1"/>
    </row>
    <row r="353" spans="9:9" x14ac:dyDescent="0.2">
      <c r="I353" s="1"/>
    </row>
    <row r="354" spans="9:9" x14ac:dyDescent="0.2">
      <c r="I354" s="1"/>
    </row>
    <row r="355" spans="9:9" x14ac:dyDescent="0.2">
      <c r="I355" s="1"/>
    </row>
    <row r="356" spans="9:9" x14ac:dyDescent="0.2">
      <c r="I356" s="1"/>
    </row>
    <row r="357" spans="9:9" x14ac:dyDescent="0.2">
      <c r="I357" s="1"/>
    </row>
    <row r="358" spans="9:9" x14ac:dyDescent="0.2">
      <c r="I358" s="1"/>
    </row>
    <row r="359" spans="9:9" x14ac:dyDescent="0.2">
      <c r="I359" s="1"/>
    </row>
    <row r="360" spans="9:9" x14ac:dyDescent="0.2">
      <c r="I360" s="1"/>
    </row>
    <row r="361" spans="9:9" x14ac:dyDescent="0.2">
      <c r="I361" s="1"/>
    </row>
    <row r="362" spans="9:9" x14ac:dyDescent="0.2">
      <c r="I362" s="1"/>
    </row>
    <row r="363" spans="9:9" x14ac:dyDescent="0.2">
      <c r="I363" s="1"/>
    </row>
    <row r="364" spans="9:9" x14ac:dyDescent="0.2">
      <c r="I364" s="1"/>
    </row>
    <row r="365" spans="9:9" x14ac:dyDescent="0.2">
      <c r="I365" s="1"/>
    </row>
    <row r="366" spans="9:9" x14ac:dyDescent="0.2">
      <c r="I366" s="1"/>
    </row>
  </sheetData>
  <mergeCells count="10">
    <mergeCell ref="B121:H121"/>
    <mergeCell ref="B147:H147"/>
    <mergeCell ref="A4:F4"/>
    <mergeCell ref="A5:A6"/>
    <mergeCell ref="B5:H5"/>
    <mergeCell ref="A1:H1"/>
    <mergeCell ref="A2:H2"/>
    <mergeCell ref="A3:H3"/>
    <mergeCell ref="B59:H59"/>
    <mergeCell ref="B106:H106"/>
  </mergeCells>
  <pageMargins left="0.74803149606299213" right="0.74803149606299213" top="0.98425196850393704" bottom="0.98425196850393704" header="0" footer="0"/>
  <pageSetup scale="75" orientation="portrait" r:id="rId1"/>
  <headerFooter alignWithMargins="0"/>
  <ignoredErrors>
    <ignoredError sqref="B173 B184 B116 B137 B144 B90 C66:H66 C37:H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JOAO VASQUEZ</cp:lastModifiedBy>
  <cp:lastPrinted>2022-03-14T16:44:54Z</cp:lastPrinted>
  <dcterms:created xsi:type="dcterms:W3CDTF">2022-02-07T20:16:05Z</dcterms:created>
  <dcterms:modified xsi:type="dcterms:W3CDTF">2022-03-14T16:46:40Z</dcterms:modified>
</cp:coreProperties>
</file>